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10_octubre_Transparencia/"/>
    </mc:Choice>
  </mc:AlternateContent>
  <xr:revisionPtr revIDLastSave="0" documentId="8_{4585D108-2DE7-4459-98D0-72F507A4254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esupuesto_total" sheetId="7" r:id="rId1"/>
    <sheet name="Presupuesto_Regional" sheetId="6" r:id="rId2"/>
    <sheet name="Hoja2" sheetId="9" state="hidden" r:id="rId3"/>
    <sheet name="Detalle" sheetId="1" r:id="rId4"/>
  </sheets>
  <externalReferences>
    <externalReference r:id="rId5"/>
  </externalReferences>
  <definedNames>
    <definedName name="_xlnm._FilterDatabase" localSheetId="3" hidden="1">Detalle!$A$4:$AA$540</definedName>
  </definedNames>
  <calcPr calcId="191028"/>
  <pivotCaches>
    <pivotCache cacheId="72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6" l="1"/>
  <c r="B41" i="6"/>
  <c r="P41" i="6"/>
  <c r="P42" i="6" s="1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" i="9"/>
  <c r="P7" i="6" l="1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6" i="6"/>
  <c r="L28" i="7"/>
  <c r="K28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K6" i="7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2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2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6" i="6"/>
  <c r="O42" i="6" l="1"/>
  <c r="K42" i="6"/>
  <c r="H26" i="7"/>
  <c r="P44" i="6" l="1"/>
  <c r="D42" i="6"/>
  <c r="I42" i="6" l="1"/>
  <c r="J42" i="6"/>
  <c r="G26" i="7"/>
  <c r="K7" i="7" l="1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L26" i="7" l="1"/>
  <c r="K26" i="7"/>
  <c r="H42" i="6" l="1"/>
  <c r="B26" i="7" l="1"/>
  <c r="F42" i="6" l="1"/>
  <c r="F41" i="6"/>
  <c r="E42" i="6"/>
  <c r="E41" i="6"/>
  <c r="K41" i="6"/>
  <c r="D41" i="6"/>
  <c r="J41" i="6"/>
  <c r="H41" i="6"/>
  <c r="G41" i="6"/>
  <c r="I41" i="6"/>
  <c r="L41" i="6"/>
  <c r="N41" i="6"/>
</calcChain>
</file>

<file path=xl/sharedStrings.xml><?xml version="1.0" encoding="utf-8"?>
<sst xmlns="http://schemas.openxmlformats.org/spreadsheetml/2006/main" count="6773" uniqueCount="255">
  <si>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</si>
  <si>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</si>
  <si>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</si>
  <si>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</si>
  <si>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</si>
  <si>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</si>
  <si>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</si>
  <si>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</si>
  <si>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</si>
  <si>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</si>
  <si>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</si>
  <si>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</si>
  <si>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</si>
  <si>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</si>
  <si>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</si>
  <si>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</si>
  <si>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</si>
  <si>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</si>
  <si>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</si>
  <si>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</si>
  <si>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</si>
  <si>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</si>
  <si>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</si>
  <si>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</si>
  <si>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</si>
  <si>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</si>
  <si>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</si>
  <si>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</si>
  <si>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</si>
  <si>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</si>
  <si>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</si>
  <si>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</si>
  <si>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</si>
  <si>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</si>
  <si>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</si>
  <si>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</si>
  <si>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</si>
  <si>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</si>
  <si>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</si>
  <si>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</si>
  <si>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</si>
  <si>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</si>
  <si>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</si>
  <si>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</si>
  <si>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</si>
  <si>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</si>
  <si>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</si>
  <si>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</si>
  <si>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A-08-04-03</t>
  </si>
  <si>
    <t>CONTRIBUCIÓN NACIONAL DE VALORIZACIÓN</t>
  </si>
  <si>
    <t>C-4602-1500-1-704060</t>
  </si>
  <si>
    <t>C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</si>
  <si>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</si>
  <si>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</si>
  <si>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</si>
  <si>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</si>
  <si>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</si>
  <si>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</si>
  <si>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</si>
  <si>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C-4602-1500-8-704030</t>
  </si>
  <si>
    <t>Nación</t>
  </si>
  <si>
    <t>7. ACTORES DIFERENCIALES PARA EL CAMBIO / 3. PROTECCIÓN DE LA TRAYECTORIA DE VIDA Y EDUCATIVAS A TRAVÉS DEL ARTE, DEPORTE, CULTURA, AMBIENTE Y CIENCIA Y TECNOLOGÍA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</si>
  <si>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</si>
  <si>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</si>
  <si>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</si>
  <si>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</si>
  <si>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</si>
  <si>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</si>
  <si>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</si>
  <si>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</si>
  <si>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</si>
  <si>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</si>
  <si>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46-02-00-005</t>
  </si>
  <si>
    <t>ICBF DIRECCIÓN REGIONAL ANTIOQUIA</t>
  </si>
  <si>
    <t>C-4602-1500-6-704020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</si>
  <si>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</si>
  <si>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</si>
  <si>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</si>
  <si>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</si>
  <si>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</si>
  <si>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</si>
  <si>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</si>
  <si>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</si>
  <si>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</si>
  <si>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</si>
  <si>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</si>
  <si>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</si>
  <si>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</si>
  <si>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</si>
  <si>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</si>
  <si>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</si>
  <si>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</si>
  <si>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</si>
  <si>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</si>
  <si>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</si>
  <si>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</si>
  <si>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</si>
  <si>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</si>
  <si>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</si>
  <si>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</si>
  <si>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</si>
  <si>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</si>
  <si>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</si>
  <si>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</si>
  <si>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</si>
  <si>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</si>
  <si>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</si>
  <si>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</si>
  <si>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</si>
  <si>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</si>
  <si>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</si>
  <si>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</si>
  <si>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</si>
  <si>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</si>
  <si>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</si>
  <si>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</si>
  <si>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</si>
  <si>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</si>
  <si>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</si>
  <si>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</si>
  <si>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</si>
  <si>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</si>
  <si>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</si>
  <si>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</si>
  <si>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</si>
  <si>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</si>
  <si>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</si>
  <si>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</si>
  <si>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</si>
  <si>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</si>
  <si>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</si>
  <si>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</si>
  <si>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</si>
  <si>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</si>
  <si>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</si>
  <si>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</si>
  <si>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</si>
  <si>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</si>
  <si>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</si>
  <si>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46-02-00-101</t>
  </si>
  <si>
    <t>ICBF PROGRAMA PARA DESARROLLAR HABILIDADES DEL SIGLO 21 EN LA ADOLESCENCIA Y LA JUVENTUD COLOMBIANA - CRÉDITO BID.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</si>
  <si>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</si>
  <si>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</si>
  <si>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</si>
  <si>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</si>
  <si>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</si>
  <si>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</si>
  <si>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</si>
  <si>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</si>
  <si>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</si>
  <si>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</si>
  <si>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</si>
  <si>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</si>
  <si>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</si>
  <si>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</si>
  <si>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</si>
  <si>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</si>
  <si>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A-03-03-01-015</t>
  </si>
  <si>
    <t>ADJUDICACIÓN Y LIBERACIÓN JUDICIAL</t>
  </si>
  <si>
    <t>APR. VIGENTE - ENERO</t>
  </si>
  <si>
    <t>APR. VIGENTE - FEBRERO</t>
  </si>
  <si>
    <t>APR.VIGENTE - ABRIL</t>
  </si>
  <si>
    <t>APROPIACIÓN MARZO</t>
  </si>
  <si>
    <t>APROPIACIÓN ABRIL</t>
  </si>
  <si>
    <t>46-02-00-102</t>
  </si>
  <si>
    <t>PROGRAMA PARA DESARROLLAR HABILIDADES DEL SIGLO 21 EN LA ADOLESCENCIA Y LA JUVENTUD COLOMBIANA - CRÉDITO BID ANTIOQUIA</t>
  </si>
  <si>
    <t>46-02-00-104</t>
  </si>
  <si>
    <t>PROGRAMA PARA DESARROLLAR HABILIDADES DEL SIGLO 21 EN LA ADOLESCENCIA Y LA JUVENTUD COLOMBIANA - CRÉDITO BID ATLÁNTICO</t>
  </si>
  <si>
    <t>46-02-00-106</t>
  </si>
  <si>
    <t>PROGRAMA PARA DESARROLLAR HABILIDADES DEL SIGLO 21 EN LA ADOLESCENCIA Y LA JUVENTUD COLOMBIANA - CRÉDITO BID BOYACÁ</t>
  </si>
  <si>
    <t>46-02-00-107</t>
  </si>
  <si>
    <t>PROGRAMA PARA DESARROLLAR HABILIDADES DEL SIGLO 21 EN LA ADOLESCENCIA Y LA JUVENTUD COLOMBIANA - CRÉDITO BID CALDAS</t>
  </si>
  <si>
    <t>46-02-00-110</t>
  </si>
  <si>
    <t>PROGRAMA PARA DESARROLLAR HABILIDADES DEL SIGLO 21 EN LA ADOLESCENCIA Y LA JUVENTUD COLOMBIANA - CRÉDITO BID CAUCA</t>
  </si>
  <si>
    <t>46-02-00-112</t>
  </si>
  <si>
    <t xml:space="preserve">PROGRAMA PARA DESARROLLAR HABILIDADES DEL SIGLO 21 EN LA ADOLESCENCIA Y LA JUVENTUD COLOMBIANA - CRÉDITO BID CHOCÓ </t>
  </si>
  <si>
    <t>46-02-00-114</t>
  </si>
  <si>
    <t>PROGRAMA PARA DESARROLLAR HABILIDADES DEL SIGLO 21 EN LA ADOLESCENCIA Y LA JUVENTUD COLOMBIANA - CRÉDITO BID CUNDINAMARCA</t>
  </si>
  <si>
    <t>46-02-00-117</t>
  </si>
  <si>
    <t>PROGRAMA PARA DESARROLLAR HABILIDADES DEL SIGLO 21 EN LA ADOLESCENCIA Y LA JUVENTUD COLOMBIANA - CRÉDITO BID HUILA</t>
  </si>
  <si>
    <t>46-02-00-119</t>
  </si>
  <si>
    <t>PROGRAMA PARA DESARROLLAR HABILIDADES DEL SIGLO 21 EN LA ADOLESCENCIA Y LA JUVENTUD COLOMBIANA - CRÉDITO BID MAGDALENA</t>
  </si>
  <si>
    <t>46-02-00-120</t>
  </si>
  <si>
    <t>PROGRAMA PARA DESARROLLAR HABILIDADES DEL SIGLO 21 EN LA ADOLESCENCIA Y LA JUVENTUD COLOMBIANA - CRÉDITO BID META</t>
  </si>
  <si>
    <t>46-02-00-121</t>
  </si>
  <si>
    <t>PROGRAMA PARA DESARROLLAR HABILIDADES DEL SIGLO 21 EN LA ADOLESCENCIA Y LA JUVENTUD COLOMBIANA - CRÉDITO BID NARIÑO</t>
  </si>
  <si>
    <t>46-02-00-122</t>
  </si>
  <si>
    <t>PROGRAMA PARA DESARROLLAR HABILIDADES DEL SIGLO 21 EN LA ADOLESCENCIA Y LA JUVENTUD COLOMBIANA - CRÉDITO BID NORTE DE SANTANDER</t>
  </si>
  <si>
    <t>46-02-00-129</t>
  </si>
  <si>
    <t>PROGRAMA PARA DESARROLLAR HABILIDADES DEL SIGLO 21 EN LA ADOLESCENCIA Y LA JUVENTUD COLOMBIANA - CRÉDITO BID TOLIMA</t>
  </si>
  <si>
    <t>46-02-00-130</t>
  </si>
  <si>
    <t>PROGRAMA PARA DESARROLLAR HABILIDADES DEL SIGLO 21 EN LA ADOLESCENCIA Y LA JUVENTUD COLOMBIANA - CRÉDITO BID VALLE DEL CAUCA</t>
  </si>
  <si>
    <t>46-02-00-133</t>
  </si>
  <si>
    <t>PROGRAMA PARA DESARROLLAR HABILIDADES DEL SIGLO 21 EN LA ADOLESCENCIA Y LA JUVENTUD COLOMBIANA - CRÉDITO BID BOGOTÁ</t>
  </si>
  <si>
    <t>46-02-00-134</t>
  </si>
  <si>
    <t>PROGRAMA PARA DESARROLLAR HABILIDADES DEL SIGLO 21 EN LA ADOLESCENCIA Y LA JUVENTUD COLOMBIANA - CRÉDITO BID RISARALDA</t>
  </si>
  <si>
    <t>APR. VIGENTE - MARZO</t>
  </si>
  <si>
    <t>APROPIACIÓN MAYO</t>
  </si>
  <si>
    <t>DIFERENCIA2</t>
  </si>
  <si>
    <t/>
  </si>
  <si>
    <t>SUB
CTA</t>
  </si>
  <si>
    <t>SOR
ORD</t>
  </si>
  <si>
    <t>SUB
ITEM</t>
  </si>
  <si>
    <t>SUB
ITEM 2</t>
  </si>
  <si>
    <t>01</t>
  </si>
  <si>
    <t>27</t>
  </si>
  <si>
    <t>02</t>
  </si>
  <si>
    <t>03</t>
  </si>
  <si>
    <t>015</t>
  </si>
  <si>
    <t>04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</si>
  <si>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</si>
  <si>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</si>
  <si>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</si>
  <si>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</si>
  <si>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</si>
  <si>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</si>
  <si>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</si>
  <si>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</si>
  <si>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</si>
  <si>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704060</t>
  </si>
  <si>
    <t>2</t>
  </si>
  <si>
    <t>3</t>
  </si>
  <si>
    <t>704050</t>
  </si>
  <si>
    <t>5</t>
  </si>
  <si>
    <t>8</t>
  </si>
  <si>
    <t>704030</t>
  </si>
  <si>
    <t>9</t>
  </si>
  <si>
    <t>704020</t>
  </si>
  <si>
    <t>20</t>
  </si>
  <si>
    <t>21</t>
  </si>
  <si>
    <t>704080</t>
  </si>
  <si>
    <t>704040</t>
  </si>
  <si>
    <t>16</t>
  </si>
  <si>
    <t>4699</t>
  </si>
  <si>
    <t>6</t>
  </si>
  <si>
    <t>14</t>
  </si>
  <si>
    <t>APROPIACIÓN JUNIO</t>
  </si>
  <si>
    <t>Suma de APR. VIGENTE</t>
  </si>
  <si>
    <t>APR. VIGENTE - JUNIO</t>
  </si>
  <si>
    <t>APR.VIGENTE - MAYO</t>
  </si>
  <si>
    <t>Vigencia 2024 - CIERRE JUNIO</t>
  </si>
  <si>
    <t>APR. VIGENTE - JULIO</t>
  </si>
  <si>
    <t>APROPIACIÓN JULIO</t>
  </si>
  <si>
    <t>Total</t>
  </si>
  <si>
    <t>Vigencia 2024 - Cierre Julio</t>
  </si>
  <si>
    <t>APROPIACIÓN AGOSTO</t>
  </si>
  <si>
    <t>APR. VIGENTE - AGOSTO</t>
  </si>
  <si>
    <t>APROPIACIÓN SEPTIEMBRE</t>
  </si>
  <si>
    <t>APR. VIGENTE - SEPTIEMBRE</t>
  </si>
  <si>
    <t>APROPIACIÓN OCTUBRE</t>
  </si>
  <si>
    <t>Enero-Octubre</t>
  </si>
  <si>
    <t>C-4602-1500-7-704030</t>
  </si>
  <si>
    <t>7</t>
  </si>
  <si>
    <t>APR. VIGENTE - OCTUBRE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</si>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</sst>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8" formatCode="&quot;$&quot;\ #,##0.00;[Red]\-&quot;$&quot;\ #,##0.00"/>
    <numFmt numFmtId="43" formatCode="_-* #,##0.00_-;\-* #,##0.00_-;_-* &quot;-&quot;??_-;_-@_-"/>
    <numFmt numFmtId="164" formatCode="[$-1240A]&quot;$&quot;\ #,##0.00;\-&quot;$&quot;\ #,##0.00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theme="1"/>
      <name val="Calibri"/>
      <family val="2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3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0" fontId="12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vertical="center" wrapText="1" readingOrder="1"/>
    </xf>
    <xf numFmtId="164" fontId="12" fillId="0" borderId="1" xfId="0" applyNumberFormat="1" applyFont="1" applyBorder="1" applyAlignment="1">
      <alignment horizontal="right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43" fontId="0" fillId="0" borderId="0" xfId="0" applyNumberFormat="1"/>
    <xf numFmtId="0" fontId="1" fillId="0" borderId="0" xfId="0" pivotButton="1" applyFont="1"/>
    <xf numFmtId="164" fontId="1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horizontal="center" vertical="center"/>
    </xf>
    <xf numFmtId="8" fontId="1" fillId="0" borderId="0" xfId="0" applyNumberFormat="1" applyFont="1"/>
    <xf numFmtId="43" fontId="1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wrapText="1" readingOrder="1"/>
    </xf>
    <xf numFmtId="0" fontId="17" fillId="0" borderId="1" xfId="0" applyFont="1" applyBorder="1" applyAlignment="1">
      <alignment horizontal="center" vertical="center" wrapText="1" readingOrder="1"/>
    </xf>
    <xf numFmtId="0" fontId="17" fillId="0" borderId="1" xfId="0" applyFont="1" applyBorder="1" applyAlignment="1">
      <alignment horizontal="left" vertical="center" wrapText="1" readingOrder="1"/>
    </xf>
    <xf numFmtId="0" fontId="17" fillId="0" borderId="1" xfId="0" applyFont="1" applyBorder="1" applyAlignment="1">
      <alignment vertical="center" wrapText="1" readingOrder="1"/>
    </xf>
    <xf numFmtId="164" fontId="17" fillId="0" borderId="1" xfId="0" applyNumberFormat="1" applyFont="1" applyBorder="1" applyAlignment="1">
      <alignment horizontal="right" vertical="center" wrapText="1" readingOrder="1"/>
    </xf>
    <xf numFmtId="0" fontId="16" fillId="0" borderId="1" xfId="0" applyFont="1" applyBorder="1" applyAlignment="1">
      <alignment horizontal="left" vertical="center" wrapText="1" readingOrder="1"/>
    </xf>
    <xf numFmtId="0" fontId="18" fillId="0" borderId="1" xfId="0" applyFont="1" applyBorder="1" applyAlignment="1">
      <alignment horizontal="right" vertical="center" wrapText="1" readingOrder="1"/>
    </xf>
    <xf numFmtId="0" fontId="17" fillId="0" borderId="2" xfId="0" applyFont="1" applyBorder="1" applyAlignment="1">
      <alignment horizontal="center" vertical="center" wrapText="1" readingOrder="1"/>
    </xf>
    <xf numFmtId="0" fontId="17" fillId="0" borderId="2" xfId="0" applyFont="1" applyBorder="1" applyAlignment="1">
      <alignment horizontal="left" vertical="center" wrapText="1" readingOrder="1"/>
    </xf>
    <xf numFmtId="0" fontId="16" fillId="2" borderId="3" xfId="0" applyFont="1" applyFill="1" applyBorder="1" applyAlignment="1">
      <alignment horizontal="center" vertical="center" wrapText="1" readingOrder="1"/>
    </xf>
    <xf numFmtId="0" fontId="15" fillId="3" borderId="5" xfId="0" applyFont="1" applyFill="1" applyBorder="1"/>
    <xf numFmtId="164" fontId="4" fillId="3" borderId="4" xfId="0" applyNumberFormat="1" applyFont="1" applyFill="1" applyBorder="1"/>
    <xf numFmtId="7" fontId="1" fillId="0" borderId="0" xfId="0" applyNumberFormat="1" applyFont="1"/>
  </cellXfs>
  <cellStyles count="3">
    <cellStyle name="Millares" xfId="1" builtinId="3"/>
    <cellStyle name="Normal" xfId="0" builtinId="0"/>
    <cellStyle name="Título" xfId="2" builtinId="15"/>
  </cellStyles>
  <dxfs count="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bfgob-my.sharepoint.com/personal/carlos_benitez_icbf_gov_co/Documents/ICBF/2025/EJECUCI&#211;N%20PRESUPUESTAL/TRANSPARENCIA/2024_06_variacion_presupuestal%20-%20copia.xlsx" TargetMode="External"/><Relationship Id="rId1" Type="http://schemas.openxmlformats.org/officeDocument/2006/relationships/externalLinkPath" Target="/personal/carlos_benitez_icbf_gov_co/Documents/ICBF/2025/EJECUCI&#211;N%20PRESUPUESTAL/TRANSPARENCIA/2024_06_variacion_presupuestal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upuesto_total"/>
      <sheetName val="Presupuesto_Regional"/>
      <sheetName val="Hoja1"/>
      <sheetName val="Detalle"/>
    </sheetNames>
    <sheetDataSet>
      <sheetData sheetId="0"/>
      <sheetData sheetId="1" refreshError="1"/>
      <sheetData sheetId="2" refreshError="1"/>
      <sheetData sheetId="3">
        <row r="1">
          <cell r="P1" t="str">
            <v/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06.652372685188" createdVersion="8" refreshedVersion="8" minRefreshableVersion="3" recordCount="550" xr:uid="{9D2D0508-3BA6-42A3-A1C2-8DE043020140}">
  <cacheSource type="worksheet">
    <worksheetSource ref="A4:AA554" sheet="Detalle"/>
  </cacheSource>
  <cacheFields count="27">
    <cacheField name="UEJ" numFmtId="0">
      <sharedItems count="51">
        <s v="46-02-00-001"/>
        <s v="46-02-00-005"/>
        <s v="46-02-00-008"/>
        <s v="46-02-00-011"/>
        <s v="46-02-00-013"/>
        <s v="46-02-00-015"/>
        <s v="46-02-00-017"/>
        <s v="46-02-00-018"/>
        <s v="46-02-00-019"/>
        <s v="46-02-00-020"/>
        <s v="46-02-00-023"/>
        <s v="46-02-00-025"/>
        <s v="46-02-00-027"/>
        <s v="46-02-00-041"/>
        <s v="46-02-00-044"/>
        <s v="46-02-00-047"/>
        <s v="46-02-00-050"/>
        <s v="46-02-00-052"/>
        <s v="46-02-00-054"/>
        <s v="46-02-00-063"/>
        <s v="46-02-00-066"/>
        <s v="46-02-00-068"/>
        <s v="46-02-00-070"/>
        <s v="46-02-00-073"/>
        <s v="46-02-00-076"/>
        <s v="46-02-00-081"/>
        <s v="46-02-00-085"/>
        <s v="46-02-00-086"/>
        <s v="46-02-00-088"/>
        <s v="46-02-00-091"/>
        <s v="46-02-00-094"/>
        <s v="46-02-00-095"/>
        <s v="46-02-00-097"/>
        <s v="46-02-00-099"/>
        <s v="46-02-00-101"/>
        <s v="46-02-00-102"/>
        <s v="46-02-00-104"/>
        <s v="46-02-00-106"/>
        <s v="46-02-00-107"/>
        <s v="46-02-00-110"/>
        <s v="46-02-00-112"/>
        <s v="46-02-00-114"/>
        <s v="46-02-00-117"/>
        <s v="46-02-00-119"/>
        <s v="46-02-00-120"/>
        <s v="46-02-00-121"/>
        <s v="46-02-00-122"/>
        <s v="46-02-00-129"/>
        <s v="46-02-00-130"/>
        <s v="46-02-00-133"/>
        <s v="46-02-00-134"/>
      </sharedItems>
    </cacheField>
    <cacheField name="NOMBRE UEJ" numFmtId="0">
      <sharedItems count="51">
        <s v="ICBF SEDE DE LA DIRECCION GENER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  <s v="ICBF PROGRAMA PARA DESARROLLAR HABILIDADES DEL SIGLO 21 EN LA ADOLESCENCIA Y LA JUVENTUD COLOMBIANA - CRÉDITO BID."/>
        <s v="PROGRAMA PARA DESARROLLAR HABILIDADES DEL SIGLO 21 EN LA ADOLESCENCIA Y LA JUVENTUD COLOMBIANA - CRÉDITO BID ANTIOQUIA"/>
        <s v="PROGRAMA PARA DESARROLLAR HABILIDADES DEL SIGLO 21 EN LA ADOLESCENCIA Y LA JUVENTUD COLOMBIANA - CRÉDITO BID ATLÁNTICO"/>
        <s v="PROGRAMA PARA DESARROLLAR HABILIDADES DEL SIGLO 21 EN LA ADOLESCENCIA Y LA JUVENTUD COLOMBIANA - CRÉDITO BID BOYACÁ"/>
        <s v="PROGRAMA PARA DESARROLLAR HABILIDADES DEL SIGLO 21 EN LA ADOLESCENCIA Y LA JUVENTUD COLOMBIANA - CRÉDITO BID CALDAS"/>
        <s v="PROGRAMA PARA DESARROLLAR HABILIDADES DEL SIGLO 21 EN LA ADOLESCENCIA Y LA JUVENTUD COLOMBIANA - CRÉDITO BID CAUCA"/>
        <s v="PROGRAMA PARA DESARROLLAR HABILIDADES DEL SIGLO 21 EN LA ADOLESCENCIA Y LA JUVENTUD COLOMBIANA - CRÉDITO BID CHOCÓ "/>
        <s v="PROGRAMA PARA DESARROLLAR HABILIDADES DEL SIGLO 21 EN LA ADOLESCENCIA Y LA JUVENTUD COLOMBIANA - CRÉDITO BID CUNDINAMARCA"/>
        <s v="PROGRAMA PARA DESARROLLAR HABILIDADES DEL SIGLO 21 EN LA ADOLESCENCIA Y LA JUVENTUD COLOMBIANA - CRÉDITO BID HUILA"/>
        <s v="PROGRAMA PARA DESARROLLAR HABILIDADES DEL SIGLO 21 EN LA ADOLESCENCIA Y LA JUVENTUD COLOMBIANA - CRÉDITO BID MAGDALENA"/>
        <s v="PROGRAMA PARA DESARROLLAR HABILIDADES DEL SIGLO 21 EN LA ADOLESCENCIA Y LA JUVENTUD COLOMBIANA - CRÉDITO BID META"/>
        <s v="PROGRAMA PARA DESARROLLAR HABILIDADES DEL SIGLO 21 EN LA ADOLESCENCIA Y LA JUVENTUD COLOMBIANA - CRÉDITO BID NARIÑO"/>
        <s v="PROGRAMA PARA DESARROLLAR HABILIDADES DEL SIGLO 21 EN LA ADOLESCENCIA Y LA JUVENTUD COLOMBIANA - CRÉDITO BID NORTE DE SANTANDER"/>
        <s v="PROGRAMA PARA DESARROLLAR HABILIDADES DEL SIGLO 21 EN LA ADOLESCENCIA Y LA JUVENTUD COLOMBIANA - CRÉDITO BID TOLIMA"/>
        <s v="PROGRAMA PARA DESARROLLAR HABILIDADES DEL SIGLO 21 EN LA ADOLESCENCIA Y LA JUVENTUD COLOMBIANA - CRÉDITO BID VALLE DEL CAUCA"/>
        <s v="PROGRAMA PARA DESARROLLAR HABILIDADES DEL SIGLO 21 EN LA ADOLESCENCIA Y LA JUVENTUD COLOMBIANA - CRÉDITO BID BOGOTÁ"/>
        <s v="PROGRAMA PARA DESARROLLAR HABILIDADES DEL SIGLO 21 EN LA ADOLESCENCIA Y LA JUVENTUD COLOMBIANA - CRÉDITO BID RISARAL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481354000000"/>
    </cacheField>
    <cacheField name="APR. ADICIONADA" numFmtId="164">
      <sharedItems containsSemiMixedTypes="0" containsString="0" containsNumber="1" minValue="0" maxValue="768002313416.78003"/>
    </cacheField>
    <cacheField name="APR. REDUCIDA" numFmtId="164">
      <sharedItems containsSemiMixedTypes="0" containsString="0" containsNumber="1" minValue="0" maxValue="820139753899.78003"/>
    </cacheField>
    <cacheField name="APR. VIGENTE" numFmtId="164">
      <sharedItems containsSemiMixedTypes="0" containsString="0" containsNumber="1" containsInteger="1" minValue="0" maxValue="570573929278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563155774441.87"/>
    </cacheField>
    <cacheField name="APR. DISPONIBLE" numFmtId="164">
      <sharedItems containsSemiMixedTypes="0" containsString="0" containsNumber="1" minValue="0" maxValue="22422896082.240002"/>
    </cacheField>
    <cacheField name="COMPROMISO" numFmtId="164">
      <sharedItems containsSemiMixedTypes="0" containsString="0" containsNumber="1" minValue="0" maxValue="549678831228.12"/>
    </cacheField>
    <cacheField name="OBLIGACION" numFmtId="164">
      <sharedItems containsSemiMixedTypes="0" containsString="0" containsNumber="1" minValue="0" maxValue="431759375891"/>
    </cacheField>
    <cacheField name="ORDEN PAGO" numFmtId="164">
      <sharedItems containsSemiMixedTypes="0" containsString="0" containsNumber="1" minValue="0" maxValue="431759375891"/>
    </cacheField>
    <cacheField name="PAGOS" numFmtId="164">
      <sharedItems containsSemiMixedTypes="0" containsString="0" containsNumber="1" minValue="0" maxValue="4317593758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0">
  <r>
    <x v="0"/>
    <x v="0"/>
    <s v="A-01-01-01"/>
    <s v="A"/>
    <s v="01"/>
    <s v="01"/>
    <s v="01"/>
    <m/>
    <m/>
    <m/>
    <m/>
    <m/>
    <s v="Propios"/>
    <s v="27"/>
    <s v="CSF"/>
    <s v="SALARIO"/>
    <n v="481354000000"/>
    <n v="2500000000"/>
    <n v="2500000000"/>
    <n v="481354000000"/>
    <n v="0"/>
    <n v="481354000000"/>
    <n v="0"/>
    <n v="431825908027"/>
    <n v="431759375891"/>
    <n v="431759375891"/>
    <n v="431759375891"/>
  </r>
  <r>
    <x v="0"/>
    <x v="0"/>
    <s v="A-01-01-02"/>
    <s v="A"/>
    <s v="01"/>
    <s v="01"/>
    <s v="02"/>
    <m/>
    <m/>
    <m/>
    <m/>
    <m/>
    <s v="Propios"/>
    <s v="27"/>
    <s v="CSF"/>
    <s v="CONTRIBUCIONES INHERENTES A LA NÓMINA"/>
    <n v="165942000000"/>
    <n v="0"/>
    <n v="0"/>
    <n v="165942000000"/>
    <n v="0"/>
    <n v="161942000000"/>
    <n v="4000000000"/>
    <n v="138800847894"/>
    <n v="137404916198"/>
    <n v="137404916198"/>
    <n v="137404916198"/>
  </r>
  <r>
    <x v="0"/>
    <x v="0"/>
    <s v="A-01-01-03"/>
    <s v="A"/>
    <s v="01"/>
    <s v="01"/>
    <s v="03"/>
    <m/>
    <m/>
    <m/>
    <m/>
    <m/>
    <s v="Propios"/>
    <s v="27"/>
    <s v="CSF"/>
    <s v="REMUNERACIONES NO CONSTITUTIVAS DE FACTOR SALARIAL"/>
    <n v="36743000000"/>
    <n v="2250000000"/>
    <n v="2250000000"/>
    <n v="36743000000"/>
    <n v="0"/>
    <n v="36743000000"/>
    <n v="0"/>
    <n v="31117908921"/>
    <n v="31102498948"/>
    <n v="31102498948"/>
    <n v="31102498948"/>
  </r>
  <r>
    <x v="0"/>
    <x v="0"/>
    <s v="A-02"/>
    <s v="A"/>
    <s v="02"/>
    <m/>
    <m/>
    <m/>
    <m/>
    <m/>
    <m/>
    <m/>
    <s v="Propios"/>
    <s v="27"/>
    <s v="CSF"/>
    <s v="ADQUISICIÓN DE BIENES  Y SERVICIOS"/>
    <n v="39923543345"/>
    <n v="5142605596"/>
    <n v="8755498051"/>
    <n v="36310650890"/>
    <n v="0"/>
    <n v="36171987056.029999"/>
    <n v="138663833.97"/>
    <n v="34687588658.550003"/>
    <n v="26164124637.209999"/>
    <n v="26164124637.209999"/>
    <n v="26164124637.209999"/>
  </r>
  <r>
    <x v="0"/>
    <x v="0"/>
    <s v="A-03-03-01-015"/>
    <s v="A"/>
    <s v="03"/>
    <s v="03"/>
    <s v="01"/>
    <s v="015"/>
    <m/>
    <m/>
    <m/>
    <m/>
    <s v="Propios"/>
    <s v="27"/>
    <s v="CSF"/>
    <s v="ADJUDICACIÓN Y LIBERACIÓN JUDICIAL"/>
    <n v="0"/>
    <n v="477101526"/>
    <n v="0"/>
    <n v="477101526"/>
    <n v="0"/>
    <n v="475701526"/>
    <n v="1400000"/>
    <n v="0"/>
    <n v="0"/>
    <n v="0"/>
    <n v="0"/>
  </r>
  <r>
    <x v="0"/>
    <x v="0"/>
    <s v="A-03-04-02-001"/>
    <s v="A"/>
    <s v="03"/>
    <s v="04"/>
    <s v="02"/>
    <s v="001"/>
    <m/>
    <m/>
    <m/>
    <m/>
    <s v="Propios"/>
    <s v="27"/>
    <s v="CSF"/>
    <s v="MESADAS PENSIONALES (DE PENSIONES)"/>
    <n v="98333664"/>
    <n v="0"/>
    <n v="0"/>
    <n v="98333664"/>
    <n v="0"/>
    <n v="98333664"/>
    <n v="0"/>
    <n v="42900000"/>
    <n v="42900000"/>
    <n v="42900000"/>
    <n v="42900000"/>
  </r>
  <r>
    <x v="0"/>
    <x v="0"/>
    <s v="A-03-04-02-012"/>
    <s v="A"/>
    <s v="03"/>
    <s v="04"/>
    <s v="02"/>
    <s v="012"/>
    <m/>
    <m/>
    <m/>
    <m/>
    <s v="Propios"/>
    <s v="27"/>
    <s v="CSF"/>
    <s v="INCAPACIDADES Y LICENCIAS DE MATERNIDAD Y PATERNIDAD (NO DE PENSIONES)"/>
    <n v="5502000000"/>
    <n v="0"/>
    <n v="0"/>
    <n v="5502000000"/>
    <n v="0"/>
    <n v="5502000000"/>
    <n v="0"/>
    <n v="4092931635"/>
    <n v="4085544197"/>
    <n v="4085544197"/>
    <n v="4085544197"/>
  </r>
  <r>
    <x v="0"/>
    <x v="0"/>
    <s v="A-03-10"/>
    <s v="A"/>
    <s v="03"/>
    <s v="10"/>
    <m/>
    <m/>
    <m/>
    <m/>
    <m/>
    <m/>
    <s v="Propios"/>
    <s v="27"/>
    <s v="CSF"/>
    <s v="SENTENCIAS Y CONCILIACIONES"/>
    <n v="6937250286"/>
    <n v="446914283"/>
    <n v="446914283"/>
    <n v="6937250286"/>
    <n v="0"/>
    <n v="6937250286"/>
    <n v="0"/>
    <n v="6416414533.8500004"/>
    <n v="6416414533.8500004"/>
    <n v="6416414533.8500004"/>
    <n v="6416414533.8500004"/>
  </r>
  <r>
    <x v="0"/>
    <x v="0"/>
    <s v="A-06-01-04-004"/>
    <s v="A"/>
    <s v="06"/>
    <s v="01"/>
    <s v="04"/>
    <s v="004"/>
    <m/>
    <m/>
    <m/>
    <m/>
    <s v="Propios"/>
    <s v="27"/>
    <s v="CSF"/>
    <s v="PRÉSTAMOS POR CALAMIDAD DOMÉSTICA"/>
    <n v="79730600"/>
    <n v="0"/>
    <n v="0"/>
    <n v="79730600"/>
    <n v="0"/>
    <n v="0"/>
    <n v="79730600"/>
    <n v="0"/>
    <n v="0"/>
    <n v="0"/>
    <n v="0"/>
  </r>
  <r>
    <x v="0"/>
    <x v="0"/>
    <s v="A-08-01"/>
    <s v="A"/>
    <s v="08"/>
    <s v="01"/>
    <m/>
    <m/>
    <m/>
    <m/>
    <m/>
    <m/>
    <s v="Propios"/>
    <s v="27"/>
    <s v="CSF"/>
    <s v="IMPUESTOS"/>
    <n v="0"/>
    <n v="1137038574"/>
    <n v="0"/>
    <n v="1137038574"/>
    <n v="0"/>
    <n v="1131530094"/>
    <n v="5508480"/>
    <n v="1117235286"/>
    <n v="1117235286"/>
    <n v="1117235286"/>
    <n v="1117235286"/>
  </r>
  <r>
    <x v="0"/>
    <x v="0"/>
    <s v="A-08-04-01"/>
    <s v="A"/>
    <s v="08"/>
    <s v="04"/>
    <s v="01"/>
    <m/>
    <m/>
    <m/>
    <m/>
    <m/>
    <s v="Propios"/>
    <s v="27"/>
    <s v="CSF"/>
    <s v="CUOTA DE FISCALIZACIÓN Y AUDITAJE"/>
    <n v="22565944200"/>
    <n v="0"/>
    <n v="0"/>
    <n v="22565944200"/>
    <n v="0"/>
    <n v="20348125202"/>
    <n v="2217818998"/>
    <n v="0"/>
    <n v="0"/>
    <n v="0"/>
    <n v="0"/>
  </r>
  <r>
    <x v="0"/>
    <x v="0"/>
    <s v="A-08-04-03"/>
    <s v="A"/>
    <s v="08"/>
    <s v="04"/>
    <s v="03"/>
    <m/>
    <m/>
    <m/>
    <m/>
    <m/>
    <s v="Propios"/>
    <s v="27"/>
    <s v="CSF"/>
    <s v="CONTRIBUCIÓN NACIONAL DE VALORIZACIÓN"/>
    <n v="454355200"/>
    <n v="0"/>
    <n v="454355200"/>
    <n v="0"/>
    <n v="0"/>
    <n v="0"/>
    <n v="0"/>
    <n v="0"/>
    <n v="0"/>
    <n v="0"/>
    <n v="0"/>
  </r>
  <r>
    <x v="0"/>
    <x v="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1269641629"/>
    <n v="0"/>
    <n v="0"/>
    <n v="31269641629"/>
    <n v="0"/>
    <n v="31269641628.860001"/>
    <n v="0.14000000000000001"/>
    <n v="31269641628.860001"/>
    <n v="25916066916.419998"/>
    <n v="25916066916.419998"/>
    <n v="25916066916.419998"/>
  </r>
  <r>
    <x v="0"/>
    <x v="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887794988"/>
    <n v="0"/>
    <n v="0"/>
    <n v="7887794988"/>
    <n v="0"/>
    <n v="7887794986.3999996"/>
    <n v="1.6"/>
    <n v="7887794986.3999996"/>
    <n v="7840374665.1700001"/>
    <n v="7840374665.1700001"/>
    <n v="7840374665.1700001"/>
  </r>
  <r>
    <x v="0"/>
    <x v="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2827150000"/>
    <n v="2859016267"/>
    <n v="4785344842"/>
    <n v="10900821425"/>
    <n v="0"/>
    <n v="8275527198"/>
    <n v="2625294227"/>
    <n v="6432993546"/>
    <n v="4158889265"/>
    <n v="4158889265"/>
    <n v="4158889265"/>
  </r>
  <r>
    <x v="0"/>
    <x v="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39249194587"/>
    <n v="30832183003"/>
    <n v="34582145312"/>
    <n v="235499232278"/>
    <n v="0"/>
    <n v="234521593452"/>
    <n v="977638826"/>
    <n v="234103085864"/>
    <n v="116531973682"/>
    <n v="116531973682"/>
    <n v="116531973682"/>
  </r>
  <r>
    <x v="0"/>
    <x v="0"/>
    <s v="C-4602-1500-7-704030"/>
    <s v="C"/>
    <s v="4602"/>
    <s v="1500"/>
    <s v="7"/>
    <s v="704030"/>
    <m/>
    <m/>
    <m/>
    <m/>
    <s v="Nación"/>
    <s v="10"/>
    <s v="CSF"/>
    <s v="7. ACTORES DIFERENCIALES PARA EL CAMBIO / 3. PROTECCIÓN DE LA TRAYECTORIA DE VIDA Y EDUCATIVAS A TRAVÉS DEL ARTE, DEPORTE, CULTURA, AMBIENTE Y CIENCIA Y TECNOLOGÍA"/>
    <n v="0"/>
    <n v="850000000"/>
    <n v="0"/>
    <n v="850000000"/>
    <n v="0"/>
    <n v="0"/>
    <n v="850000000"/>
    <n v="0"/>
    <n v="0"/>
    <n v="0"/>
    <n v="0"/>
  </r>
  <r>
    <x v="0"/>
    <x v="0"/>
    <s v="C-4602-1500-8-704030"/>
    <s v="C"/>
    <s v="4602"/>
    <s v="1500"/>
    <s v="8"/>
    <s v="704030"/>
    <m/>
    <m/>
    <m/>
    <m/>
    <s v="Nación"/>
    <s v="10"/>
    <s v="CSF"/>
    <s v="7. ACTORES DIFERENCIALES PARA EL CAMBIO / 3. PROTECCIÓN DE LA TRAYECTORIA DE VIDA Y EDUCATIVAS A TRAVÉS DEL ARTE, DEPORTE, CULTURA, AMBIENTE Y CIENCIA Y TECNOLOGÍA"/>
    <n v="835090852"/>
    <n v="835090852"/>
    <n v="857307882"/>
    <n v="812873822"/>
    <n v="0"/>
    <n v="812873821.75"/>
    <n v="0.25"/>
    <n v="812873821.75"/>
    <n v="540725329.34000003"/>
    <n v="540725329.34000003"/>
    <n v="540725329.34000003"/>
  </r>
  <r>
    <x v="0"/>
    <x v="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86915624560"/>
    <n v="768002313416.78003"/>
    <n v="820139753899.78003"/>
    <n v="134778184077"/>
    <n v="0"/>
    <n v="132940955481.21001"/>
    <n v="1837228595.79"/>
    <n v="79317378596.169998"/>
    <n v="55471646241.660004"/>
    <n v="55471646241.660004"/>
    <n v="55471646241.660004"/>
  </r>
  <r>
    <x v="0"/>
    <x v="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2658487214"/>
    <n v="2249438283"/>
    <n v="409048931"/>
    <n v="0"/>
    <n v="409048931"/>
    <n v="0"/>
    <n v="41433486"/>
    <n v="32337909"/>
    <n v="32337909"/>
    <n v="32337909"/>
  </r>
  <r>
    <x v="0"/>
    <x v="0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25862000000"/>
    <n v="31973488000"/>
    <n v="93888512000"/>
    <n v="0"/>
    <n v="93888512000"/>
    <n v="0"/>
    <n v="60709602000"/>
    <n v="60709602000"/>
    <n v="60709602000"/>
    <n v="60709602000"/>
  </r>
  <r>
    <x v="0"/>
    <x v="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589679237"/>
    <n v="59752991197"/>
    <n v="38533893990"/>
    <n v="45808776444"/>
    <n v="0"/>
    <n v="43158540111"/>
    <n v="2650236333"/>
    <n v="40743269637.709999"/>
    <n v="23879224819.290001"/>
    <n v="23879224819.290001"/>
    <n v="23879224819.290001"/>
  </r>
  <r>
    <x v="0"/>
    <x v="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1966024000"/>
    <n v="2366503195"/>
    <n v="14244012753"/>
    <n v="10088514442"/>
    <n v="0"/>
    <n v="1698761860"/>
    <n v="8389752582"/>
    <n v="1698761860"/>
    <n v="169526485"/>
    <n v="169526485"/>
    <n v="169526485"/>
  </r>
  <r>
    <x v="0"/>
    <x v="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233976000"/>
    <n v="132370432744"/>
    <n v="19627431854"/>
    <n v="116976976890"/>
    <n v="0"/>
    <n v="116206303470.62"/>
    <n v="770673419.38"/>
    <n v="116103036939.62"/>
    <n v="80270217899.470001"/>
    <n v="80270217899.470001"/>
    <n v="80270217899.470001"/>
  </r>
  <r>
    <x v="0"/>
    <x v="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523372591"/>
    <n v="20125229487"/>
    <n v="2220083551"/>
    <n v="36428518527"/>
    <n v="0"/>
    <n v="34202292325"/>
    <n v="2226226202"/>
    <n v="30662505949"/>
    <n v="23042211317.009998"/>
    <n v="23042211317.009998"/>
    <n v="23042211317.009998"/>
  </r>
  <r>
    <x v="0"/>
    <x v="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7834277380"/>
    <n v="45829044354"/>
    <n v="56173962357"/>
    <n v="127489359377"/>
    <n v="0"/>
    <n v="105066463294.75999"/>
    <n v="22422896082.240002"/>
    <n v="75832222801.460007"/>
    <n v="54365369806.540001"/>
    <n v="54365369806.540001"/>
    <n v="54365369806.540001"/>
  </r>
  <r>
    <x v="0"/>
    <x v="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403214447998"/>
    <n v="74182571149"/>
    <n v="137217640442"/>
    <n v="340179378705"/>
    <n v="0"/>
    <n v="333306443333.02002"/>
    <n v="6872935371.9799995"/>
    <n v="285455270090.40002"/>
    <n v="187305551713.67999"/>
    <n v="187305551713.67999"/>
    <n v="187305551713.67999"/>
  </r>
  <r>
    <x v="1"/>
    <x v="1"/>
    <s v="A-02"/>
    <s v="A"/>
    <s v="02"/>
    <m/>
    <m/>
    <m/>
    <m/>
    <m/>
    <m/>
    <m/>
    <s v="Propios"/>
    <s v="27"/>
    <s v="CSF"/>
    <s v="ADQUISICIÓN DE BIENES  Y SERVICIOS"/>
    <n v="811599089"/>
    <n v="213197419"/>
    <n v="7000000"/>
    <n v="1017796508"/>
    <n v="0"/>
    <n v="1012146507.08"/>
    <n v="5650000.9199999999"/>
    <n v="1009363166.36"/>
    <n v="685509746.36000001"/>
    <n v="685509746.36000001"/>
    <n v="685509746.36000001"/>
  </r>
  <r>
    <x v="1"/>
    <x v="1"/>
    <s v="A-03-03-01-015"/>
    <s v="A"/>
    <s v="03"/>
    <s v="03"/>
    <s v="01"/>
    <s v="015"/>
    <m/>
    <m/>
    <m/>
    <m/>
    <s v="Propios"/>
    <s v="27"/>
    <s v="CSF"/>
    <s v="ADJUDICACIÓN Y LIBERACIÓN JUDICIAL"/>
    <n v="0"/>
    <n v="36872239"/>
    <n v="0"/>
    <n v="36872239"/>
    <n v="0"/>
    <n v="0"/>
    <n v="36872239"/>
    <n v="0"/>
    <n v="0"/>
    <n v="0"/>
    <n v="0"/>
  </r>
  <r>
    <x v="1"/>
    <x v="1"/>
    <s v="A-08-01"/>
    <s v="A"/>
    <s v="08"/>
    <s v="01"/>
    <m/>
    <m/>
    <m/>
    <m/>
    <m/>
    <m/>
    <s v="Propios"/>
    <s v="27"/>
    <s v="CSF"/>
    <s v="IMPUESTOS"/>
    <n v="0"/>
    <n v="475854823"/>
    <n v="381"/>
    <n v="475854442"/>
    <n v="0"/>
    <n v="475854441.19999999"/>
    <n v="0.8"/>
    <n v="453617385.19999999"/>
    <n v="450150137.89999998"/>
    <n v="450150137.89999998"/>
    <n v="450150137.89999998"/>
  </r>
  <r>
    <x v="1"/>
    <x v="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5581750362"/>
    <n v="3410785685"/>
    <n v="1764422337"/>
    <n v="37228113710"/>
    <n v="0"/>
    <n v="35744474758"/>
    <n v="1483638952"/>
    <n v="33567972370"/>
    <n v="32845005357"/>
    <n v="32845005357"/>
    <n v="32845005357"/>
  </r>
  <r>
    <x v="1"/>
    <x v="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753075278"/>
    <n v="3579461682"/>
    <n v="328081724"/>
    <n v="11004455236"/>
    <n v="0"/>
    <n v="11004455236"/>
    <n v="0"/>
    <n v="7375554687"/>
    <n v="7375554687"/>
    <n v="7375554687"/>
    <n v="7375554687"/>
  </r>
  <r>
    <x v="1"/>
    <x v="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089700000"/>
    <n v="82010000"/>
    <n v="57450002"/>
    <n v="1114259998"/>
    <n v="0"/>
    <n v="1055333325"/>
    <n v="58926673"/>
    <n v="1031503954.04"/>
    <n v="731757505.03999996"/>
    <n v="731757505.03999996"/>
    <n v="731757505.03999996"/>
  </r>
  <r>
    <x v="1"/>
    <x v="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810509"/>
    <n v="17505367522"/>
    <n v="3080002421"/>
    <n v="14439175610"/>
    <n v="0"/>
    <n v="14357660960"/>
    <n v="81514650"/>
    <n v="13906950527"/>
    <n v="116590629"/>
    <n v="116590629"/>
    <n v="116590629"/>
  </r>
  <r>
    <x v="1"/>
    <x v="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1691806884"/>
    <n v="0"/>
    <n v="31691806884"/>
    <n v="0"/>
    <n v="0"/>
    <n v="0"/>
    <n v="0"/>
    <n v="0"/>
    <n v="0"/>
    <n v="0"/>
    <n v="0"/>
  </r>
  <r>
    <x v="1"/>
    <x v="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93884826047"/>
    <n v="121659724668"/>
    <n v="472225101379"/>
    <n v="0"/>
    <n v="471101312726"/>
    <n v="1123788653"/>
    <n v="470937036395"/>
    <n v="400054978012"/>
    <n v="400054978012"/>
    <n v="400054978012"/>
  </r>
  <r>
    <x v="1"/>
    <x v="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36000000"/>
    <n v="6000000"/>
    <n v="30000000"/>
    <n v="0"/>
    <n v="15122272"/>
    <n v="14877728"/>
    <n v="15122272"/>
    <n v="0"/>
    <n v="0"/>
    <n v="0"/>
  </r>
  <r>
    <x v="1"/>
    <x v="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1903264292"/>
    <n v="162106942245"/>
    <n v="35597970038"/>
    <n v="158412236499"/>
    <n v="0"/>
    <n v="157599328459"/>
    <n v="812908040"/>
    <n v="156496870616.56"/>
    <n v="99700095965.559998"/>
    <n v="99700095965.559998"/>
    <n v="99700095965.559998"/>
  </r>
  <r>
    <x v="1"/>
    <x v="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79063392"/>
    <n v="24976660858"/>
    <n v="4595130"/>
    <n v="25251129120"/>
    <n v="0"/>
    <n v="24485933667.799999"/>
    <n v="765195452.20000005"/>
    <n v="24156655461.110001"/>
    <n v="20312047545.799999"/>
    <n v="20312047545.799999"/>
    <n v="20312047545.799999"/>
  </r>
  <r>
    <x v="1"/>
    <x v="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892441125"/>
    <n v="94539126150"/>
    <n v="245910793"/>
    <n v="95185656482"/>
    <n v="0"/>
    <n v="90292281657"/>
    <n v="4893374825"/>
    <n v="88830863664"/>
    <n v="75458959297"/>
    <n v="75458959297"/>
    <n v="75458959297"/>
  </r>
  <r>
    <x v="1"/>
    <x v="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9540476502"/>
    <n v="7992850935"/>
    <n v="240530888"/>
    <n v="17292796549"/>
    <n v="0"/>
    <n v="17143620014"/>
    <n v="149176535"/>
    <n v="16989131304.57"/>
    <n v="12769371873.57"/>
    <n v="12769371873.57"/>
    <n v="12769371873.57"/>
  </r>
  <r>
    <x v="1"/>
    <x v="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85034595"/>
    <n v="0"/>
    <n v="2874325"/>
    <n v="182160270"/>
    <n v="0"/>
    <n v="182160270"/>
    <n v="0"/>
    <n v="177837689"/>
    <n v="129251870"/>
    <n v="129251870"/>
    <n v="129251870"/>
  </r>
  <r>
    <x v="1"/>
    <x v="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234786993"/>
    <n v="894384527"/>
    <n v="549374399"/>
    <n v="6579797121"/>
    <n v="0"/>
    <n v="6451537620"/>
    <n v="128259501"/>
    <n v="6097715486.4700003"/>
    <n v="4359140547.1599998"/>
    <n v="4359140547.1599998"/>
    <n v="4359140547.1599998"/>
  </r>
  <r>
    <x v="2"/>
    <x v="2"/>
    <s v="A-02"/>
    <s v="A"/>
    <s v="02"/>
    <m/>
    <m/>
    <m/>
    <m/>
    <m/>
    <m/>
    <m/>
    <s v="Propios"/>
    <s v="27"/>
    <s v="CSF"/>
    <s v="ADQUISICIÓN DE BIENES  Y SERVICIOS"/>
    <n v="722148106"/>
    <n v="63154387"/>
    <n v="0"/>
    <n v="785302493"/>
    <n v="0"/>
    <n v="761788243"/>
    <n v="23514250"/>
    <n v="761745112"/>
    <n v="497988560"/>
    <n v="497988560"/>
    <n v="497988560"/>
  </r>
  <r>
    <x v="2"/>
    <x v="2"/>
    <s v="A-08-01"/>
    <s v="A"/>
    <s v="08"/>
    <s v="01"/>
    <m/>
    <m/>
    <m/>
    <m/>
    <m/>
    <m/>
    <s v="Propios"/>
    <s v="27"/>
    <s v="CSF"/>
    <s v="IMPUESTOS"/>
    <n v="0"/>
    <n v="207230878"/>
    <n v="33404053"/>
    <n v="173826825"/>
    <n v="0"/>
    <n v="173826825"/>
    <n v="0"/>
    <n v="173826825"/>
    <n v="173826825"/>
    <n v="173826825"/>
    <n v="173826825"/>
  </r>
  <r>
    <x v="2"/>
    <x v="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518537939"/>
    <n v="0"/>
    <n v="14051552"/>
    <n v="7504486387"/>
    <n v="0"/>
    <n v="7504486387"/>
    <n v="0"/>
    <n v="7504486387"/>
    <n v="6732835720.1999998"/>
    <n v="6732835720.1999998"/>
    <n v="6732835720.1999998"/>
  </r>
  <r>
    <x v="2"/>
    <x v="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34375171"/>
    <n v="0"/>
    <n v="36056124"/>
    <n v="1698319047"/>
    <n v="0"/>
    <n v="1698319047"/>
    <n v="0"/>
    <n v="1698319047"/>
    <n v="1564347187"/>
    <n v="1564347187"/>
    <n v="1564347187"/>
  </r>
  <r>
    <x v="2"/>
    <x v="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27300000"/>
    <n v="20510840"/>
    <n v="74700000"/>
    <n v="273110840"/>
    <n v="0"/>
    <n v="262600000"/>
    <n v="10510840"/>
    <n v="255987086"/>
    <n v="173959651"/>
    <n v="173959651"/>
    <n v="173959651"/>
  </r>
  <r>
    <x v="2"/>
    <x v="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3611085"/>
    <n v="13345792793"/>
    <n v="4410491"/>
    <n v="13434993387"/>
    <n v="0"/>
    <n v="13434993387"/>
    <n v="0"/>
    <n v="6985430024"/>
    <n v="1295817123"/>
    <n v="1295817123"/>
    <n v="1295817123"/>
  </r>
  <r>
    <x v="2"/>
    <x v="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5391274010"/>
    <n v="0"/>
    <n v="22948677"/>
    <n v="35368325333"/>
    <n v="0"/>
    <n v="35347126739"/>
    <n v="21198594"/>
    <n v="35347126739"/>
    <n v="35160627009"/>
    <n v="35160627009"/>
    <n v="35160627009"/>
  </r>
  <r>
    <x v="2"/>
    <x v="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31539734425"/>
    <n v="88737214888"/>
    <n v="242802519537"/>
    <n v="0"/>
    <n v="241404493481"/>
    <n v="1398026056"/>
    <n v="238983082629"/>
    <n v="223378536701.19"/>
    <n v="223378536701.19"/>
    <n v="223378536701.19"/>
  </r>
  <r>
    <x v="2"/>
    <x v="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"/>
    <x v="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068498413"/>
    <n v="91622174286"/>
    <n v="7853523584"/>
    <n v="86837149115"/>
    <n v="0"/>
    <n v="86700785798.300003"/>
    <n v="136363316.69999999"/>
    <n v="69714715560.300003"/>
    <n v="41457530901.099998"/>
    <n v="41457530901.099998"/>
    <n v="41457530901.099998"/>
  </r>
  <r>
    <x v="2"/>
    <x v="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926633508"/>
    <n v="0"/>
    <n v="4926633508"/>
    <n v="0"/>
    <n v="4800086781"/>
    <n v="126546727"/>
    <n v="4657270126"/>
    <n v="3899836340"/>
    <n v="3899836340"/>
    <n v="3899836340"/>
  </r>
  <r>
    <x v="2"/>
    <x v="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66103603"/>
    <n v="23006853480"/>
    <n v="0"/>
    <n v="23372957083"/>
    <n v="0"/>
    <n v="23310142948"/>
    <n v="62814135"/>
    <n v="22789541923"/>
    <n v="16942787407"/>
    <n v="16942787407"/>
    <n v="16942787407"/>
  </r>
  <r>
    <x v="2"/>
    <x v="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580035960"/>
    <n v="524317160"/>
    <n v="0"/>
    <n v="3104353120"/>
    <n v="0"/>
    <n v="2655638605.5"/>
    <n v="448714514.5"/>
    <n v="2622558235"/>
    <n v="1845434834"/>
    <n v="1845434834"/>
    <n v="1845434834"/>
  </r>
  <r>
    <x v="2"/>
    <x v="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83184119"/>
    <n v="0"/>
    <n v="8163278"/>
    <n v="175020841"/>
    <n v="0"/>
    <n v="175020841"/>
    <n v="0"/>
    <n v="173303551"/>
    <n v="128516125"/>
    <n v="128516125"/>
    <n v="128516125"/>
  </r>
  <r>
    <x v="2"/>
    <x v="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573441823"/>
    <n v="943830819"/>
    <n v="30334671"/>
    <n v="3486937971"/>
    <n v="0"/>
    <n v="3466735912"/>
    <n v="20202059"/>
    <n v="2886649048.3299999"/>
    <n v="2333792829.4099998"/>
    <n v="2333792829.4099998"/>
    <n v="2333792829.4099998"/>
  </r>
  <r>
    <x v="3"/>
    <x v="3"/>
    <s v="A-02"/>
    <s v="A"/>
    <s v="02"/>
    <m/>
    <m/>
    <m/>
    <m/>
    <m/>
    <m/>
    <m/>
    <s v="Propios"/>
    <s v="27"/>
    <s v="CSF"/>
    <s v="ADQUISICIÓN DE BIENES  Y SERVICIOS"/>
    <n v="2315445786"/>
    <n v="326379570"/>
    <n v="3903811"/>
    <n v="2637921545"/>
    <n v="0"/>
    <n v="2634343294"/>
    <n v="3578251"/>
    <n v="2510865941"/>
    <n v="1496980045"/>
    <n v="1496980045"/>
    <n v="1496980045"/>
  </r>
  <r>
    <x v="3"/>
    <x v="3"/>
    <s v="A-03-03-01-015"/>
    <s v="A"/>
    <s v="03"/>
    <s v="03"/>
    <s v="01"/>
    <s v="015"/>
    <m/>
    <m/>
    <m/>
    <m/>
    <s v="Propios"/>
    <s v="27"/>
    <s v="CSF"/>
    <s v="ADJUDICACIÓN Y LIBERACIÓN JUDICIAL"/>
    <n v="0"/>
    <n v="86506265"/>
    <n v="0"/>
    <n v="86506265"/>
    <n v="0"/>
    <n v="85993166.819999993"/>
    <n v="513098.18"/>
    <n v="85807714.5"/>
    <n v="85157714.5"/>
    <n v="85157714.5"/>
    <n v="85157714.5"/>
  </r>
  <r>
    <x v="3"/>
    <x v="3"/>
    <s v="A-08-01"/>
    <s v="A"/>
    <s v="08"/>
    <s v="01"/>
    <m/>
    <m/>
    <m/>
    <m/>
    <m/>
    <m/>
    <s v="Propios"/>
    <s v="27"/>
    <s v="CSF"/>
    <s v="IMPUESTOS"/>
    <n v="0"/>
    <n v="542042572"/>
    <n v="16349172"/>
    <n v="525693400"/>
    <n v="0"/>
    <n v="525693400"/>
    <n v="0"/>
    <n v="525693400"/>
    <n v="525693400"/>
    <n v="525693400"/>
    <n v="525693400"/>
  </r>
  <r>
    <x v="3"/>
    <x v="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6505986621"/>
    <n v="0"/>
    <n v="2772359116"/>
    <n v="33733627505"/>
    <n v="0"/>
    <n v="33733627505"/>
    <n v="0"/>
    <n v="33733627505"/>
    <n v="33733627505"/>
    <n v="33733627505"/>
    <n v="33733627505"/>
  </r>
  <r>
    <x v="3"/>
    <x v="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442546450"/>
    <n v="0"/>
    <n v="796154843"/>
    <n v="4646391607"/>
    <n v="0"/>
    <n v="4646391607"/>
    <n v="0"/>
    <n v="4646391607"/>
    <n v="4646391607"/>
    <n v="4646391607"/>
    <n v="4646391607"/>
  </r>
  <r>
    <x v="3"/>
    <x v="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0050000"/>
    <n v="4142500"/>
    <n v="0"/>
    <n v="174192500"/>
    <n v="0"/>
    <n v="174192500"/>
    <n v="0"/>
    <n v="173192500"/>
    <n v="128492500"/>
    <n v="128492500"/>
    <n v="128492500"/>
  </r>
  <r>
    <x v="3"/>
    <x v="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0282474"/>
    <n v="10645497031"/>
    <n v="1912077615"/>
    <n v="8813701890"/>
    <n v="0"/>
    <n v="8813701890"/>
    <n v="0"/>
    <n v="7967589929"/>
    <n v="879508850"/>
    <n v="879508850"/>
    <n v="879508850"/>
  </r>
  <r>
    <x v="3"/>
    <x v="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0158004835"/>
    <n v="0"/>
    <n v="38262753"/>
    <n v="30119742082"/>
    <n v="0"/>
    <n v="29223968669.509998"/>
    <n v="895773412.49000001"/>
    <n v="29223968669.509998"/>
    <n v="27621518221.310001"/>
    <n v="27621518221.310001"/>
    <n v="27621518221.310001"/>
  </r>
  <r>
    <x v="3"/>
    <x v="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72073277055"/>
    <n v="63615306003"/>
    <n v="308457971052"/>
    <n v="0"/>
    <n v="308123875344"/>
    <n v="334095708"/>
    <n v="306514481378"/>
    <n v="256336112199"/>
    <n v="256336112199"/>
    <n v="256336112199"/>
  </r>
  <r>
    <x v="3"/>
    <x v="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3447488353"/>
    <n v="18298734823"/>
    <n v="4564504830"/>
    <n v="77181718346"/>
    <n v="0"/>
    <n v="74248444972"/>
    <n v="2933273374"/>
    <n v="74128022443"/>
    <n v="65778279810"/>
    <n v="65778279810"/>
    <n v="65778279810"/>
  </r>
  <r>
    <x v="3"/>
    <x v="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0642797880"/>
    <n v="531866772"/>
    <n v="20110931108"/>
    <n v="0"/>
    <n v="18107738216"/>
    <n v="2003192892"/>
    <n v="17381234000"/>
    <n v="13619698714"/>
    <n v="13619698714"/>
    <n v="13619698714"/>
  </r>
  <r>
    <x v="3"/>
    <x v="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243830140"/>
    <n v="19843229956"/>
    <n v="453597525"/>
    <n v="20633462571"/>
    <n v="0"/>
    <n v="8498891567"/>
    <n v="12134571004"/>
    <n v="7321453879"/>
    <n v="3772798894"/>
    <n v="3772798894"/>
    <n v="3772798894"/>
  </r>
  <r>
    <x v="3"/>
    <x v="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3938642783"/>
    <n v="102186227281"/>
    <n v="804840545"/>
    <n v="115320029519"/>
    <n v="0"/>
    <n v="114203546073"/>
    <n v="1116483446"/>
    <n v="112678599329"/>
    <n v="95429580957.940002"/>
    <n v="95429580957.940002"/>
    <n v="95429580957.940002"/>
  </r>
  <r>
    <x v="3"/>
    <x v="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73294341"/>
    <n v="0"/>
    <n v="9543341"/>
    <n v="263751000"/>
    <n v="0"/>
    <n v="263751000"/>
    <n v="0"/>
    <n v="263751000"/>
    <n v="195237000"/>
    <n v="195237000"/>
    <n v="195237000"/>
  </r>
  <r>
    <x v="3"/>
    <x v="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1167347434"/>
    <n v="3354491288"/>
    <n v="674432295"/>
    <n v="13847406427"/>
    <n v="0"/>
    <n v="13744668517.83"/>
    <n v="102737909.17"/>
    <n v="13335527758.57"/>
    <n v="8304538029.96"/>
    <n v="8304538029.96"/>
    <n v="8304538029.96"/>
  </r>
  <r>
    <x v="4"/>
    <x v="4"/>
    <s v="A-02"/>
    <s v="A"/>
    <s v="02"/>
    <m/>
    <m/>
    <m/>
    <m/>
    <m/>
    <m/>
    <m/>
    <s v="Propios"/>
    <s v="27"/>
    <s v="CSF"/>
    <s v="ADQUISICIÓN DE BIENES  Y SERVICIOS"/>
    <n v="11150059"/>
    <n v="137553824"/>
    <n v="1683325"/>
    <n v="147020558"/>
    <n v="0"/>
    <n v="147020558"/>
    <n v="0"/>
    <n v="74539854"/>
    <n v="64033854"/>
    <n v="64033854"/>
    <n v="64033854"/>
  </r>
  <r>
    <x v="4"/>
    <x v="4"/>
    <s v="A-08-01"/>
    <s v="A"/>
    <s v="08"/>
    <s v="01"/>
    <m/>
    <m/>
    <m/>
    <m/>
    <m/>
    <m/>
    <s v="Propios"/>
    <s v="27"/>
    <s v="CSF"/>
    <s v="IMPUESTOS"/>
    <n v="0"/>
    <n v="186306901"/>
    <n v="833699"/>
    <n v="185473202"/>
    <n v="0"/>
    <n v="185473202"/>
    <n v="0"/>
    <n v="185473202"/>
    <n v="185473202"/>
    <n v="185473202"/>
    <n v="185473202"/>
  </r>
  <r>
    <x v="4"/>
    <x v="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934444767"/>
    <n v="1780731781"/>
    <n v="6586665"/>
    <n v="8708589883"/>
    <n v="0"/>
    <n v="6927858102"/>
    <n v="1780731781"/>
    <n v="6926440561"/>
    <n v="6568788294"/>
    <n v="6568788294"/>
    <n v="6568788294"/>
  </r>
  <r>
    <x v="4"/>
    <x v="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51107589"/>
    <n v="0"/>
    <n v="0"/>
    <n v="1251107589"/>
    <n v="0"/>
    <n v="1251107589"/>
    <n v="0"/>
    <n v="1251107589"/>
    <n v="1102835283.49"/>
    <n v="1102835283.49"/>
    <n v="1102835283.49"/>
  </r>
  <r>
    <x v="4"/>
    <x v="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10250000"/>
    <n v="68057889"/>
    <n v="9626663"/>
    <n v="568681226"/>
    <n v="0"/>
    <n v="516670001"/>
    <n v="52011225"/>
    <n v="514913350"/>
    <n v="347246389"/>
    <n v="347246389"/>
    <n v="347246389"/>
  </r>
  <r>
    <x v="4"/>
    <x v="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42776151"/>
    <n v="22666895369"/>
    <n v="7574322390"/>
    <n v="15335349130"/>
    <n v="0"/>
    <n v="15263791330"/>
    <n v="71557800"/>
    <n v="5487685519"/>
    <n v="3358414895"/>
    <n v="3358414895"/>
    <n v="3358414895"/>
  </r>
  <r>
    <x v="4"/>
    <x v="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2442160963"/>
    <n v="9893952"/>
    <n v="0"/>
    <n v="32452054915"/>
    <n v="0"/>
    <n v="32451801393"/>
    <n v="253522"/>
    <n v="32451801393"/>
    <n v="32451801393"/>
    <n v="32451801393"/>
    <n v="32451801393"/>
  </r>
  <r>
    <x v="4"/>
    <x v="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89954352688"/>
    <n v="42531558705"/>
    <n v="347422793983"/>
    <n v="0"/>
    <n v="347381856690"/>
    <n v="40937293"/>
    <n v="347329931355"/>
    <n v="281830299046.21002"/>
    <n v="281830299046.21002"/>
    <n v="281830299046.21002"/>
  </r>
  <r>
    <x v="4"/>
    <x v="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135847587"/>
    <n v="6000000"/>
    <n v="129847587"/>
    <n v="0"/>
    <n v="126023822"/>
    <n v="3823765"/>
    <n v="88432565"/>
    <n v="33264169"/>
    <n v="33264169"/>
    <n v="33264169"/>
  </r>
  <r>
    <x v="4"/>
    <x v="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734592513"/>
    <n v="42079414092"/>
    <n v="4295976270"/>
    <n v="40518030335"/>
    <n v="0"/>
    <n v="40304187201"/>
    <n v="213843134"/>
    <n v="22050876382"/>
    <n v="15481365517.1"/>
    <n v="15481365517.1"/>
    <n v="15481365517.1"/>
  </r>
  <r>
    <x v="4"/>
    <x v="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175480343"/>
    <n v="0"/>
    <n v="4175480343"/>
    <n v="0"/>
    <n v="3669615554"/>
    <n v="505864789"/>
    <n v="3669615554"/>
    <n v="2744364421.7800002"/>
    <n v="2744364421.7800002"/>
    <n v="2744364421.7800002"/>
  </r>
  <r>
    <x v="4"/>
    <x v="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07409566"/>
    <n v="3170840955"/>
    <n v="4630000"/>
    <n v="3273620521"/>
    <n v="0"/>
    <n v="2594051881"/>
    <n v="679568640"/>
    <n v="1710722572.9000001"/>
    <n v="978782595.89999998"/>
    <n v="978782595.89999998"/>
    <n v="978782595.89999998"/>
  </r>
  <r>
    <x v="4"/>
    <x v="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3135397863"/>
    <n v="18812814272"/>
    <n v="0"/>
    <n v="21948212135"/>
    <n v="0"/>
    <n v="21809559961.5"/>
    <n v="138652173.5"/>
    <n v="21607401634.900002"/>
    <n v="17545775878.900002"/>
    <n v="17545775878.900002"/>
    <n v="17545775878.900002"/>
  </r>
  <r>
    <x v="4"/>
    <x v="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487099"/>
    <n v="0"/>
    <n v="0"/>
    <n v="127487099"/>
    <n v="0"/>
    <n v="126762812"/>
    <n v="724287"/>
    <n v="126137612"/>
    <n v="94084214"/>
    <n v="94084214"/>
    <n v="94084214"/>
  </r>
  <r>
    <x v="4"/>
    <x v="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503671642"/>
    <n v="1977681561"/>
    <n v="191490670"/>
    <n v="4289862533"/>
    <n v="0"/>
    <n v="4248961181"/>
    <n v="40901352"/>
    <n v="4139967968.5"/>
    <n v="1962873492.9000001"/>
    <n v="1962873492.9000001"/>
    <n v="1962873492.9000001"/>
  </r>
  <r>
    <x v="5"/>
    <x v="5"/>
    <s v="A-02"/>
    <s v="A"/>
    <s v="02"/>
    <m/>
    <m/>
    <m/>
    <m/>
    <m/>
    <m/>
    <m/>
    <s v="Propios"/>
    <s v="27"/>
    <s v="CSF"/>
    <s v="ADQUISICIÓN DE BIENES  Y SERVICIOS"/>
    <n v="17840094"/>
    <n v="75563654"/>
    <n v="0"/>
    <n v="93403748"/>
    <n v="0"/>
    <n v="62388695"/>
    <n v="31015053"/>
    <n v="53562393"/>
    <n v="20680165"/>
    <n v="20680165"/>
    <n v="20680165"/>
  </r>
  <r>
    <x v="5"/>
    <x v="5"/>
    <s v="A-03-03-01-015"/>
    <s v="A"/>
    <s v="03"/>
    <s v="03"/>
    <s v="01"/>
    <s v="015"/>
    <m/>
    <m/>
    <m/>
    <m/>
    <s v="Propios"/>
    <s v="27"/>
    <s v="CSF"/>
    <s v="ADJUDICACIÓN Y LIBERACIÓN JUDICIAL"/>
    <n v="0"/>
    <n v="5872140"/>
    <n v="0"/>
    <n v="5872140"/>
    <n v="0"/>
    <n v="5872140"/>
    <n v="0"/>
    <n v="5872140"/>
    <n v="5155000"/>
    <n v="5155000"/>
    <n v="5155000"/>
  </r>
  <r>
    <x v="5"/>
    <x v="5"/>
    <s v="A-08-01"/>
    <s v="A"/>
    <s v="08"/>
    <s v="01"/>
    <m/>
    <m/>
    <m/>
    <m/>
    <m/>
    <m/>
    <s v="Propios"/>
    <s v="27"/>
    <s v="CSF"/>
    <s v="IMPUESTOS"/>
    <n v="0"/>
    <n v="121045138"/>
    <n v="8885790"/>
    <n v="112159348"/>
    <n v="0"/>
    <n v="112159347.70999999"/>
    <n v="0.28999999999999998"/>
    <n v="112159347.70999999"/>
    <n v="112159347.70999999"/>
    <n v="112159347.70999999"/>
    <n v="112159347.70999999"/>
  </r>
  <r>
    <x v="5"/>
    <x v="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156005077"/>
    <n v="0"/>
    <n v="515061131"/>
    <n v="4640943946"/>
    <n v="0"/>
    <n v="4640943946"/>
    <n v="0"/>
    <n v="4640943946"/>
    <n v="4431706683"/>
    <n v="4431706683"/>
    <n v="4431706683"/>
  </r>
  <r>
    <x v="5"/>
    <x v="5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19688392"/>
    <n v="0"/>
    <n v="0"/>
    <n v="1119688392"/>
    <n v="0"/>
    <n v="1119688392"/>
    <n v="0"/>
    <n v="1119688392"/>
    <n v="1043528679"/>
    <n v="1043528679"/>
    <n v="1043528679"/>
  </r>
  <r>
    <x v="5"/>
    <x v="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833550000"/>
    <n v="55940942"/>
    <n v="79900000"/>
    <n v="809590942"/>
    <n v="0"/>
    <n v="786700000"/>
    <n v="22890942"/>
    <n v="782848898"/>
    <n v="545090073.35000002"/>
    <n v="545090073.35000002"/>
    <n v="545090073.35000002"/>
  </r>
  <r>
    <x v="5"/>
    <x v="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53582260"/>
    <n v="3067342761"/>
    <n v="1641762616"/>
    <n v="1679162405"/>
    <n v="0"/>
    <n v="1603253932"/>
    <n v="75908473"/>
    <n v="1601242544"/>
    <n v="1283614710.8800001"/>
    <n v="1283614710.8800001"/>
    <n v="1283614710.8800001"/>
  </r>
  <r>
    <x v="5"/>
    <x v="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4214016839"/>
    <n v="6621109106"/>
    <n v="31895333"/>
    <n v="20803230612"/>
    <n v="0"/>
    <n v="20803230611.290001"/>
    <n v="0.71"/>
    <n v="20097174708.290001"/>
    <n v="18582321366.290001"/>
    <n v="18582321366.290001"/>
    <n v="18582321366.290001"/>
  </r>
  <r>
    <x v="5"/>
    <x v="5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221266660"/>
    <n v="0"/>
    <n v="221266660"/>
    <n v="0"/>
    <n v="221266660"/>
    <n v="0"/>
    <n v="0"/>
    <n v="0"/>
    <n v="0"/>
    <n v="0"/>
  </r>
  <r>
    <x v="5"/>
    <x v="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40070433972"/>
    <n v="21043461359"/>
    <n v="119026972613"/>
    <n v="0"/>
    <n v="119019325814.66"/>
    <n v="7646798.3399999999"/>
    <n v="110237008378.66"/>
    <n v="103405117763.49001"/>
    <n v="103405117763.49001"/>
    <n v="103405117763.49001"/>
  </r>
  <r>
    <x v="5"/>
    <x v="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43085000"/>
    <n v="6000000"/>
    <n v="37085000"/>
    <n v="0"/>
    <n v="37085000"/>
    <n v="0"/>
    <n v="0"/>
    <n v="0"/>
    <n v="0"/>
    <n v="0"/>
  </r>
  <r>
    <x v="5"/>
    <x v="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97463115"/>
    <n v="10517937632"/>
    <n v="3257922448"/>
    <n v="9757478299"/>
    <n v="0"/>
    <n v="9702924839"/>
    <n v="54553460"/>
    <n v="3773412682"/>
    <n v="1892380873.3699999"/>
    <n v="1892380873.3699999"/>
    <n v="1892380873.3699999"/>
  </r>
  <r>
    <x v="5"/>
    <x v="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487538153"/>
    <n v="0"/>
    <n v="3487538153"/>
    <n v="0"/>
    <n v="3487448153"/>
    <n v="90000"/>
    <n v="3487448153"/>
    <n v="2698643729"/>
    <n v="2698643729"/>
    <n v="2698643729"/>
  </r>
  <r>
    <x v="5"/>
    <x v="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12686751"/>
    <n v="2809197104"/>
    <n v="289727331"/>
    <n v="2932156524"/>
    <n v="0"/>
    <n v="1819599098"/>
    <n v="1112557426"/>
    <n v="1696637707"/>
    <n v="1330491846"/>
    <n v="1330491846"/>
    <n v="1330491846"/>
  </r>
  <r>
    <x v="5"/>
    <x v="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434102017"/>
    <n v="14666845131"/>
    <n v="637134967"/>
    <n v="16463812181"/>
    <n v="0"/>
    <n v="16259310618"/>
    <n v="204501563"/>
    <n v="16091993658"/>
    <n v="12275383892.27"/>
    <n v="12275383892.27"/>
    <n v="12275383892.27"/>
  </r>
  <r>
    <x v="5"/>
    <x v="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631628"/>
    <n v="3288070"/>
    <n v="7511338"/>
    <n v="127408360"/>
    <n v="0"/>
    <n v="127408360"/>
    <n v="0"/>
    <n v="127349886"/>
    <n v="95929680.950000003"/>
    <n v="95929680.950000003"/>
    <n v="95929680.950000003"/>
  </r>
  <r>
    <x v="5"/>
    <x v="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246311927"/>
    <n v="1394116622"/>
    <n v="1185892754"/>
    <n v="2454535795"/>
    <n v="0"/>
    <n v="2427671941"/>
    <n v="26863854"/>
    <n v="2142645624"/>
    <n v="1444731200.21"/>
    <n v="1444731200.21"/>
    <n v="1444731200.21"/>
  </r>
  <r>
    <x v="6"/>
    <x v="6"/>
    <s v="A-02"/>
    <s v="A"/>
    <s v="02"/>
    <m/>
    <m/>
    <m/>
    <m/>
    <m/>
    <m/>
    <m/>
    <s v="Propios"/>
    <s v="27"/>
    <s v="CSF"/>
    <s v="ADQUISICIÓN DE BIENES  Y SERVICIOS"/>
    <n v="15495077"/>
    <n v="102806368"/>
    <n v="3000000"/>
    <n v="115301445"/>
    <n v="0"/>
    <n v="115301445"/>
    <n v="0"/>
    <n v="55010088"/>
    <n v="16911121"/>
    <n v="16911121"/>
    <n v="16911121"/>
  </r>
  <r>
    <x v="6"/>
    <x v="6"/>
    <s v="A-03-03-01-015"/>
    <s v="A"/>
    <s v="03"/>
    <s v="03"/>
    <s v="01"/>
    <s v="015"/>
    <m/>
    <m/>
    <m/>
    <m/>
    <s v="Propios"/>
    <s v="27"/>
    <s v="CSF"/>
    <s v="ADJUDICACIÓN Y LIBERACIÓN JUDICIAL"/>
    <n v="0"/>
    <n v="2441524"/>
    <n v="0"/>
    <n v="2441524"/>
    <n v="0"/>
    <n v="2441524"/>
    <n v="0"/>
    <n v="1752756"/>
    <n v="1752048"/>
    <n v="1752048"/>
    <n v="1752048"/>
  </r>
  <r>
    <x v="6"/>
    <x v="6"/>
    <s v="A-08-01"/>
    <s v="A"/>
    <s v="08"/>
    <s v="01"/>
    <m/>
    <m/>
    <m/>
    <m/>
    <m/>
    <m/>
    <s v="Propios"/>
    <s v="27"/>
    <s v="CSF"/>
    <s v="IMPUESTOS"/>
    <n v="0"/>
    <n v="100182883"/>
    <n v="2586205"/>
    <n v="97596678"/>
    <n v="0"/>
    <n v="97596678"/>
    <n v="0"/>
    <n v="97596678"/>
    <n v="97382632"/>
    <n v="97382632"/>
    <n v="97382632"/>
  </r>
  <r>
    <x v="6"/>
    <x v="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3979875305"/>
    <n v="31980614"/>
    <n v="11592531"/>
    <n v="14000263388"/>
    <n v="0"/>
    <n v="12994281741"/>
    <n v="1005981647"/>
    <n v="12994281741"/>
    <n v="12429035638"/>
    <n v="12429035638"/>
    <n v="12429035638"/>
  </r>
  <r>
    <x v="6"/>
    <x v="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976042055"/>
    <n v="399921543"/>
    <n v="10958921"/>
    <n v="2365004677"/>
    <n v="0"/>
    <n v="1979955566"/>
    <n v="385049111"/>
    <n v="1979955566"/>
    <n v="1787447105"/>
    <n v="1787447105"/>
    <n v="1787447105"/>
  </r>
  <r>
    <x v="6"/>
    <x v="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6050000"/>
    <n v="39432372"/>
    <n v="15748333"/>
    <n v="409734039"/>
    <n v="0"/>
    <n v="409734039"/>
    <n v="0"/>
    <n v="394939247"/>
    <n v="292154720"/>
    <n v="292154720"/>
    <n v="292154720"/>
  </r>
  <r>
    <x v="6"/>
    <x v="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04361060"/>
    <n v="2671066736"/>
    <n v="63890634"/>
    <n v="2711537162"/>
    <n v="0"/>
    <n v="2711537162"/>
    <n v="0"/>
    <n v="2708012901"/>
    <n v="68909086"/>
    <n v="68909086"/>
    <n v="68909086"/>
  </r>
  <r>
    <x v="6"/>
    <x v="6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89142402"/>
    <n v="568658981"/>
    <n v="8011890"/>
    <n v="2249789493"/>
    <n v="0"/>
    <n v="2249789493"/>
    <n v="0"/>
    <n v="2249789493"/>
    <n v="1994842740.51"/>
    <n v="1994842740.51"/>
    <n v="1994842740.51"/>
  </r>
  <r>
    <x v="6"/>
    <x v="6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337336581"/>
    <n v="767072898"/>
    <n v="4570263683"/>
    <n v="0"/>
    <n v="4570263683"/>
    <n v="0"/>
    <n v="4570263683"/>
    <n v="0"/>
    <n v="0"/>
    <n v="0"/>
  </r>
  <r>
    <x v="6"/>
    <x v="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08688270086"/>
    <n v="19622305071"/>
    <n v="89065965015"/>
    <n v="0"/>
    <n v="89050005303"/>
    <n v="15959712"/>
    <n v="88986504014"/>
    <n v="72130883253"/>
    <n v="72130883253"/>
    <n v="72130883253"/>
  </r>
  <r>
    <x v="6"/>
    <x v="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6"/>
    <x v="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70548090"/>
    <n v="6083999505"/>
    <n v="2455220579"/>
    <n v="4999327016"/>
    <n v="0"/>
    <n v="4878858143"/>
    <n v="120468873"/>
    <n v="2980200363"/>
    <n v="1215324277"/>
    <n v="1215324277"/>
    <n v="1215324277"/>
  </r>
  <r>
    <x v="6"/>
    <x v="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664665124"/>
    <n v="208196"/>
    <n v="5664456928"/>
    <n v="0"/>
    <n v="5620905109"/>
    <n v="43551819"/>
    <n v="5618208608"/>
    <n v="4597439042"/>
    <n v="4597439042"/>
    <n v="4597439042"/>
  </r>
  <r>
    <x v="6"/>
    <x v="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85384399"/>
    <n v="40349105377"/>
    <n v="102003085"/>
    <n v="40832486691"/>
    <n v="0"/>
    <n v="39552157768"/>
    <n v="1280328923"/>
    <n v="38640777228"/>
    <n v="32273476417"/>
    <n v="32273476417"/>
    <n v="32273476417"/>
  </r>
  <r>
    <x v="6"/>
    <x v="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660825929"/>
    <n v="373082921"/>
    <n v="20612195"/>
    <n v="3013296655"/>
    <n v="0"/>
    <n v="2931253817"/>
    <n v="82042838"/>
    <n v="2839744727"/>
    <n v="2135455288"/>
    <n v="2135455288"/>
    <n v="2135455288"/>
  </r>
  <r>
    <x v="6"/>
    <x v="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536664"/>
    <n v="5612728"/>
    <n v="6725927"/>
    <n v="132423465"/>
    <n v="0"/>
    <n v="132423465"/>
    <n v="0"/>
    <n v="132178125"/>
    <n v="99058681"/>
    <n v="99058681"/>
    <n v="99058681"/>
  </r>
  <r>
    <x v="6"/>
    <x v="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47695931"/>
    <n v="696579537"/>
    <n v="96576814"/>
    <n v="2447698654"/>
    <n v="0"/>
    <n v="2421104392"/>
    <n v="26594262"/>
    <n v="2042572378"/>
    <n v="1278727437"/>
    <n v="1278727437"/>
    <n v="1278727437"/>
  </r>
  <r>
    <x v="7"/>
    <x v="7"/>
    <s v="A-02"/>
    <s v="A"/>
    <s v="02"/>
    <m/>
    <m/>
    <m/>
    <m/>
    <m/>
    <m/>
    <m/>
    <s v="Propios"/>
    <s v="27"/>
    <s v="CSF"/>
    <s v="ADQUISICIÓN DE BIENES  Y SERVICIOS"/>
    <n v="13380071"/>
    <n v="29907448"/>
    <n v="0"/>
    <n v="43287519"/>
    <n v="0"/>
    <n v="39787519"/>
    <n v="3500000"/>
    <n v="33336941"/>
    <n v="8435281"/>
    <n v="8435281"/>
    <n v="8435281"/>
  </r>
  <r>
    <x v="7"/>
    <x v="7"/>
    <s v="A-08-01"/>
    <s v="A"/>
    <s v="08"/>
    <s v="01"/>
    <m/>
    <m/>
    <m/>
    <m/>
    <m/>
    <m/>
    <s v="Propios"/>
    <s v="27"/>
    <s v="CSF"/>
    <s v="IMPUESTOS"/>
    <n v="0"/>
    <n v="45641410"/>
    <n v="0"/>
    <n v="45641410"/>
    <n v="0"/>
    <n v="45641410"/>
    <n v="0"/>
    <n v="45641410"/>
    <n v="45641410"/>
    <n v="45641410"/>
    <n v="45641410"/>
  </r>
  <r>
    <x v="7"/>
    <x v="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29527270"/>
    <n v="0"/>
    <n v="240728324"/>
    <n v="1488798946"/>
    <n v="0"/>
    <n v="1488798945.98"/>
    <n v="0.02"/>
    <n v="1488798945.98"/>
    <n v="1488798945.98"/>
    <n v="1488798945.98"/>
    <n v="1488798945.98"/>
  </r>
  <r>
    <x v="7"/>
    <x v="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0562315"/>
    <n v="0"/>
    <n v="23677099"/>
    <n v="176885216"/>
    <n v="0"/>
    <n v="176885216"/>
    <n v="0"/>
    <n v="176885216"/>
    <n v="176885216"/>
    <n v="176885216"/>
    <n v="176885216"/>
  </r>
  <r>
    <x v="7"/>
    <x v="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81550000"/>
    <n v="28651947"/>
    <n v="9750000"/>
    <n v="300451947"/>
    <n v="0"/>
    <n v="289823000"/>
    <n v="10628947"/>
    <n v="286031328"/>
    <n v="210029435"/>
    <n v="210029435"/>
    <n v="210029435"/>
  </r>
  <r>
    <x v="7"/>
    <x v="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2057189"/>
    <n v="2952010495"/>
    <n v="821648085"/>
    <n v="2262419599"/>
    <n v="0"/>
    <n v="2262419599"/>
    <n v="0"/>
    <n v="2255756728"/>
    <n v="1066196950.51"/>
    <n v="1066196950.51"/>
    <n v="1066196950.51"/>
  </r>
  <r>
    <x v="7"/>
    <x v="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979165683"/>
    <n v="639402403"/>
    <n v="31161788"/>
    <n v="1587406298"/>
    <n v="0"/>
    <n v="1584492036"/>
    <n v="2914262"/>
    <n v="1584492036"/>
    <n v="1381453764"/>
    <n v="1381453764"/>
    <n v="1381453764"/>
  </r>
  <r>
    <x v="7"/>
    <x v="7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4511166314"/>
    <n v="2441358"/>
    <n v="4508724956"/>
    <n v="0"/>
    <n v="4502819845"/>
    <n v="5905111"/>
    <n v="4502819845"/>
    <n v="2356402384"/>
    <n v="2356402384"/>
    <n v="2356402384"/>
  </r>
  <r>
    <x v="7"/>
    <x v="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86836639996"/>
    <n v="7106097173"/>
    <n v="79730542823"/>
    <n v="0"/>
    <n v="79678967931"/>
    <n v="51574892"/>
    <n v="79677619228"/>
    <n v="65926402331"/>
    <n v="65926402331"/>
    <n v="65926402331"/>
  </r>
  <r>
    <x v="7"/>
    <x v="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31020339"/>
    <n v="6000000"/>
    <n v="25020339"/>
    <n v="0"/>
    <n v="0"/>
    <n v="25020339"/>
    <n v="0"/>
    <n v="0"/>
    <n v="0"/>
    <n v="0"/>
  </r>
  <r>
    <x v="7"/>
    <x v="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018536626"/>
    <n v="4240497970"/>
    <n v="2431658563"/>
    <n v="2827376033"/>
    <n v="0"/>
    <n v="2827376033"/>
    <n v="0"/>
    <n v="2283391852"/>
    <n v="869590999.54999995"/>
    <n v="869590999.54999995"/>
    <n v="869590999.54999995"/>
  </r>
  <r>
    <x v="7"/>
    <x v="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793696572"/>
    <n v="215503195"/>
    <n v="578193377"/>
    <n v="0"/>
    <n v="578193377"/>
    <n v="0"/>
    <n v="578193377"/>
    <n v="458582042"/>
    <n v="458582042"/>
    <n v="458582042"/>
  </r>
  <r>
    <x v="7"/>
    <x v="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2003643"/>
    <n v="5531325259"/>
    <n v="1833968"/>
    <n v="5571494934"/>
    <n v="0"/>
    <n v="5422620652"/>
    <n v="148874282"/>
    <n v="5069003915"/>
    <n v="3960526465"/>
    <n v="3960526465"/>
    <n v="3960526465"/>
  </r>
  <r>
    <x v="7"/>
    <x v="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712095192"/>
    <n v="167300984"/>
    <n v="26034335"/>
    <n v="1853361841"/>
    <n v="0"/>
    <n v="1849155739"/>
    <n v="4206102"/>
    <n v="1802329050"/>
    <n v="1292867162.8399999"/>
    <n v="1292867162.8399999"/>
    <n v="1292867162.8399999"/>
  </r>
  <r>
    <x v="7"/>
    <x v="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2656892"/>
    <n v="11000"/>
    <n v="4893298"/>
    <n v="127774594"/>
    <n v="0"/>
    <n v="127774594"/>
    <n v="0"/>
    <n v="127414311"/>
    <n v="95996409.099999994"/>
    <n v="95996409.099999994"/>
    <n v="95996409.099999994"/>
  </r>
  <r>
    <x v="7"/>
    <x v="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034703178"/>
    <n v="403977993"/>
    <n v="286058721"/>
    <n v="1152622450"/>
    <n v="0"/>
    <n v="1099895135"/>
    <n v="52727315"/>
    <n v="780024540"/>
    <n v="540361198.74000001"/>
    <n v="540361198.74000001"/>
    <n v="540361198.74000001"/>
  </r>
  <r>
    <x v="8"/>
    <x v="8"/>
    <s v="A-02"/>
    <s v="A"/>
    <s v="02"/>
    <m/>
    <m/>
    <m/>
    <m/>
    <m/>
    <m/>
    <m/>
    <s v="Propios"/>
    <s v="27"/>
    <s v="CSF"/>
    <s v="ADQUISICIÓN DE BIENES  Y SERVICIOS"/>
    <n v="27875148"/>
    <n v="79373872"/>
    <n v="0"/>
    <n v="107249020"/>
    <n v="0"/>
    <n v="104249020"/>
    <n v="3000000"/>
    <n v="84634211"/>
    <n v="34605820"/>
    <n v="34605820"/>
    <n v="34605820"/>
  </r>
  <r>
    <x v="8"/>
    <x v="8"/>
    <s v="A-08-01"/>
    <s v="A"/>
    <s v="08"/>
    <s v="01"/>
    <m/>
    <m/>
    <m/>
    <m/>
    <m/>
    <m/>
    <s v="Propios"/>
    <s v="27"/>
    <s v="CSF"/>
    <s v="IMPUESTOS"/>
    <n v="0"/>
    <n v="71949583"/>
    <n v="4324801"/>
    <n v="67624782"/>
    <n v="0"/>
    <n v="67624782"/>
    <n v="0"/>
    <n v="67624782"/>
    <n v="67624782"/>
    <n v="67624782"/>
    <n v="67624782"/>
  </r>
  <r>
    <x v="8"/>
    <x v="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836227471"/>
    <n v="0"/>
    <n v="63888397"/>
    <n v="5772339074"/>
    <n v="0"/>
    <n v="5506746748"/>
    <n v="265592326"/>
    <n v="5506746748"/>
    <n v="5302782486"/>
    <n v="5302782486"/>
    <n v="5302782486"/>
  </r>
  <r>
    <x v="8"/>
    <x v="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94936246"/>
    <n v="0"/>
    <n v="189762065"/>
    <n v="1905174181"/>
    <n v="0"/>
    <n v="1740550566"/>
    <n v="164623615"/>
    <n v="1740550566"/>
    <n v="1740550566"/>
    <n v="1740550566"/>
    <n v="1740550566"/>
  </r>
  <r>
    <x v="8"/>
    <x v="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28450000"/>
    <n v="98219767"/>
    <n v="5750000"/>
    <n v="520919767"/>
    <n v="0"/>
    <n v="520919767"/>
    <n v="0"/>
    <n v="449831432"/>
    <n v="331679625"/>
    <n v="331679625"/>
    <n v="331679625"/>
  </r>
  <r>
    <x v="8"/>
    <x v="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95332182"/>
    <n v="4890285746"/>
    <n v="1428229513"/>
    <n v="3657388415"/>
    <n v="0"/>
    <n v="3657377795"/>
    <n v="10620"/>
    <n v="3655240537"/>
    <n v="845937218"/>
    <n v="845937218"/>
    <n v="845937218"/>
  </r>
  <r>
    <x v="8"/>
    <x v="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1214269233"/>
    <n v="20391549394"/>
    <n v="0"/>
    <n v="41605818627"/>
    <n v="0"/>
    <n v="41527426261"/>
    <n v="78392366"/>
    <n v="41527426261"/>
    <n v="21059395605"/>
    <n v="21059395605"/>
    <n v="21059395605"/>
  </r>
  <r>
    <x v="8"/>
    <x v="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25494324713"/>
    <n v="89485499598"/>
    <n v="236008825115"/>
    <n v="0"/>
    <n v="235301185695"/>
    <n v="707639420"/>
    <n v="231382138078"/>
    <n v="188342997436"/>
    <n v="188342997436"/>
    <n v="188342997436"/>
  </r>
  <r>
    <x v="8"/>
    <x v="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4330033"/>
    <n v="1669967"/>
    <n v="0"/>
    <n v="1669967"/>
    <n v="0"/>
    <n v="1669967"/>
    <n v="1669967"/>
    <n v="1669967"/>
    <n v="1669967"/>
  </r>
  <r>
    <x v="8"/>
    <x v="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185207543"/>
    <n v="18479188647"/>
    <n v="8402933750"/>
    <n v="13261462440"/>
    <n v="0"/>
    <n v="13068492915"/>
    <n v="192969525"/>
    <n v="12703592722"/>
    <n v="4573814474"/>
    <n v="4573814474"/>
    <n v="4573814474"/>
  </r>
  <r>
    <x v="8"/>
    <x v="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6478121524"/>
    <n v="0"/>
    <n v="6478121524"/>
    <n v="0"/>
    <n v="6472466005"/>
    <n v="5655519"/>
    <n v="6385466005"/>
    <n v="4874867590"/>
    <n v="4874867590"/>
    <n v="4874867590"/>
  </r>
  <r>
    <x v="8"/>
    <x v="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04690531"/>
    <n v="1971151478"/>
    <n v="0"/>
    <n v="2175842009"/>
    <n v="0"/>
    <n v="1414310906"/>
    <n v="761531103"/>
    <n v="1251134003"/>
    <n v="844134916"/>
    <n v="844134916"/>
    <n v="844134916"/>
  </r>
  <r>
    <x v="8"/>
    <x v="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934524203"/>
    <n v="16735896749"/>
    <n v="10831405"/>
    <n v="19659589547"/>
    <n v="0"/>
    <n v="19543152668"/>
    <n v="116436879"/>
    <n v="19390923356"/>
    <n v="15597742993"/>
    <n v="15597742993"/>
    <n v="15597742993"/>
  </r>
  <r>
    <x v="8"/>
    <x v="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99187663"/>
    <n v="2709291"/>
    <n v="0"/>
    <n v="201896954"/>
    <n v="0"/>
    <n v="201896954"/>
    <n v="0"/>
    <n v="201361984"/>
    <n v="154237246"/>
    <n v="154237246"/>
    <n v="154237246"/>
  </r>
  <r>
    <x v="8"/>
    <x v="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539179185"/>
    <n v="834265191"/>
    <n v="50148627"/>
    <n v="2323295749"/>
    <n v="0"/>
    <n v="2244148190.6999998"/>
    <n v="79147558.299999997"/>
    <n v="1727146784.7"/>
    <n v="1093292279.22"/>
    <n v="1093292279.22"/>
    <n v="1093292279.22"/>
  </r>
  <r>
    <x v="9"/>
    <x v="9"/>
    <s v="A-02"/>
    <s v="A"/>
    <s v="02"/>
    <m/>
    <m/>
    <m/>
    <m/>
    <m/>
    <m/>
    <m/>
    <s v="Propios"/>
    <s v="27"/>
    <s v="CSF"/>
    <s v="ADQUISICIÓN DE BIENES  Y SERVICIOS"/>
    <n v="27875148"/>
    <n v="34211450"/>
    <n v="9933450"/>
    <n v="52153148"/>
    <n v="0"/>
    <n v="52153148"/>
    <n v="0"/>
    <n v="40844435"/>
    <n v="28024474"/>
    <n v="28024474"/>
    <n v="28024474"/>
  </r>
  <r>
    <x v="9"/>
    <x v="9"/>
    <s v="A-08-01"/>
    <s v="A"/>
    <s v="08"/>
    <s v="01"/>
    <m/>
    <m/>
    <m/>
    <m/>
    <m/>
    <m/>
    <s v="Propios"/>
    <s v="27"/>
    <s v="CSF"/>
    <s v="IMPUESTOS"/>
    <n v="0"/>
    <n v="123961527"/>
    <n v="0"/>
    <n v="123961527"/>
    <n v="0"/>
    <n v="123961526.56"/>
    <n v="0.44"/>
    <n v="107694108.56"/>
    <n v="107694108.56"/>
    <n v="107694108.56"/>
    <n v="107694108.56"/>
  </r>
  <r>
    <x v="9"/>
    <x v="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093881965"/>
    <n v="0"/>
    <n v="287162417"/>
    <n v="4806719548"/>
    <n v="0"/>
    <n v="4761071723"/>
    <n v="45647825"/>
    <n v="4761071723"/>
    <n v="4675529461"/>
    <n v="4675529461"/>
    <n v="4675529461"/>
  </r>
  <r>
    <x v="9"/>
    <x v="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27607762"/>
    <n v="0"/>
    <n v="0"/>
    <n v="527607762"/>
    <n v="0"/>
    <n v="507300036"/>
    <n v="20307726"/>
    <n v="507300036"/>
    <n v="481859260"/>
    <n v="481859260"/>
    <n v="481859260"/>
  </r>
  <r>
    <x v="9"/>
    <x v="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16950000"/>
    <n v="46421465"/>
    <n v="30711668"/>
    <n v="332659797"/>
    <n v="0"/>
    <n v="306243332"/>
    <n v="26416465"/>
    <n v="302872804"/>
    <n v="214205671"/>
    <n v="214205671"/>
    <n v="214205671"/>
  </r>
  <r>
    <x v="9"/>
    <x v="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692300854"/>
    <n v="13160197145"/>
    <n v="513717303"/>
    <n v="13338780696"/>
    <n v="0"/>
    <n v="13338780696"/>
    <n v="0"/>
    <n v="13333033349"/>
    <n v="3029593675"/>
    <n v="3029593675"/>
    <n v="3029593675"/>
  </r>
  <r>
    <x v="9"/>
    <x v="9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686836352"/>
    <n v="11583254723"/>
    <n v="24015952"/>
    <n v="28246075123"/>
    <n v="0"/>
    <n v="28246075123"/>
    <n v="0"/>
    <n v="28246075123"/>
    <n v="16674828374"/>
    <n v="16674828374"/>
    <n v="16674828374"/>
  </r>
  <r>
    <x v="9"/>
    <x v="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71373080915"/>
    <n v="36805490090"/>
    <n v="234567590825"/>
    <n v="0"/>
    <n v="234398635385"/>
    <n v="168955440"/>
    <n v="224542376922"/>
    <n v="187624632948"/>
    <n v="187624632948"/>
    <n v="187624632948"/>
  </r>
  <r>
    <x v="9"/>
    <x v="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32613830"/>
    <n v="6000000"/>
    <n v="26613830"/>
    <n v="0"/>
    <n v="16691000"/>
    <n v="9922830"/>
    <n v="4501000"/>
    <n v="0"/>
    <n v="0"/>
    <n v="0"/>
  </r>
  <r>
    <x v="9"/>
    <x v="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994257252"/>
    <n v="8550889267"/>
    <n v="2028942710"/>
    <n v="8516203809"/>
    <n v="0"/>
    <n v="8410209102"/>
    <n v="105994707"/>
    <n v="7760320304"/>
    <n v="2353237725.5"/>
    <n v="2353237725.5"/>
    <n v="2353237725.5"/>
  </r>
  <r>
    <x v="9"/>
    <x v="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10100000"/>
    <n v="1670189648"/>
    <n v="2464230"/>
    <n v="1877825418"/>
    <n v="0"/>
    <n v="1758895286"/>
    <n v="118930132"/>
    <n v="1732584386"/>
    <n v="1275277141"/>
    <n v="1275277141"/>
    <n v="1275277141"/>
  </r>
  <r>
    <x v="9"/>
    <x v="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31142852"/>
    <n v="17570033997"/>
    <n v="140807742"/>
    <n v="17560369107"/>
    <n v="0"/>
    <n v="16005753043"/>
    <n v="1554616064"/>
    <n v="15876817854"/>
    <n v="12707921411"/>
    <n v="12707921411"/>
    <n v="12707921411"/>
  </r>
  <r>
    <x v="9"/>
    <x v="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797041671"/>
    <n v="557701281"/>
    <n v="23955084"/>
    <n v="2330787868"/>
    <n v="0"/>
    <n v="2317712885"/>
    <n v="13074983"/>
    <n v="2177800017"/>
    <n v="1514682702"/>
    <n v="1514682702"/>
    <n v="1514682702"/>
  </r>
  <r>
    <x v="9"/>
    <x v="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8200520"/>
    <n v="0"/>
    <n v="2446649"/>
    <n v="65753871"/>
    <n v="0"/>
    <n v="65753871"/>
    <n v="0"/>
    <n v="64327817"/>
    <n v="47299011"/>
    <n v="47299011"/>
    <n v="47299011"/>
  </r>
  <r>
    <x v="9"/>
    <x v="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588454816"/>
    <n v="2125963497"/>
    <n v="128484619"/>
    <n v="3585933694"/>
    <n v="0"/>
    <n v="3540661941"/>
    <n v="45271753"/>
    <n v="3383126543"/>
    <n v="984155206.74000001"/>
    <n v="984155206.74000001"/>
    <n v="984155206.74000001"/>
  </r>
  <r>
    <x v="10"/>
    <x v="10"/>
    <s v="A-02"/>
    <s v="A"/>
    <s v="02"/>
    <m/>
    <m/>
    <m/>
    <m/>
    <m/>
    <m/>
    <m/>
    <s v="Propios"/>
    <s v="27"/>
    <s v="CSF"/>
    <s v="ADQUISICIÓN DE BIENES  Y SERVICIOS"/>
    <n v="28990153"/>
    <n v="54312125"/>
    <n v="0"/>
    <n v="83302278"/>
    <n v="0"/>
    <n v="77452278"/>
    <n v="5850000"/>
    <n v="63608083"/>
    <n v="18916277"/>
    <n v="18916277"/>
    <n v="18916277"/>
  </r>
  <r>
    <x v="10"/>
    <x v="10"/>
    <s v="A-08-01"/>
    <s v="A"/>
    <s v="08"/>
    <s v="01"/>
    <m/>
    <m/>
    <m/>
    <m/>
    <m/>
    <m/>
    <s v="Propios"/>
    <s v="27"/>
    <s v="CSF"/>
    <s v="IMPUESTOS"/>
    <n v="0"/>
    <n v="68550683"/>
    <n v="0"/>
    <n v="68550683"/>
    <n v="0"/>
    <n v="68550683"/>
    <n v="0"/>
    <n v="62949584"/>
    <n v="62949584"/>
    <n v="62949584"/>
    <n v="62949584"/>
  </r>
  <r>
    <x v="10"/>
    <x v="1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102027547"/>
    <n v="0"/>
    <n v="29691029"/>
    <n v="5072336518"/>
    <n v="0"/>
    <n v="5055045284"/>
    <n v="17291234"/>
    <n v="5034496049"/>
    <n v="4752709286"/>
    <n v="4752709286"/>
    <n v="4752709286"/>
  </r>
  <r>
    <x v="10"/>
    <x v="1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92062606"/>
    <n v="0"/>
    <n v="0"/>
    <n v="592062606"/>
    <n v="0"/>
    <n v="553932195"/>
    <n v="38130411"/>
    <n v="553932195"/>
    <n v="504963886"/>
    <n v="504963886"/>
    <n v="504963886"/>
  </r>
  <r>
    <x v="10"/>
    <x v="1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19000000"/>
    <n v="41025543"/>
    <n v="87706667"/>
    <n v="372318876"/>
    <n v="0"/>
    <n v="348293333"/>
    <n v="24025543"/>
    <n v="343985398"/>
    <n v="216847088"/>
    <n v="216847088"/>
    <n v="216847088"/>
  </r>
  <r>
    <x v="10"/>
    <x v="1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389702091"/>
    <n v="14229359621"/>
    <n v="10170002970"/>
    <n v="4449058742"/>
    <n v="0"/>
    <n v="4449058742"/>
    <n v="0"/>
    <n v="4445414248"/>
    <n v="531949146"/>
    <n v="531949146"/>
    <n v="531949146"/>
  </r>
  <r>
    <x v="10"/>
    <x v="10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4756851801"/>
    <n v="9466927268"/>
    <n v="0"/>
    <n v="44223779069"/>
    <n v="0"/>
    <n v="44140542988"/>
    <n v="83236081"/>
    <n v="44000136616.849998"/>
    <n v="34144295012.349998"/>
    <n v="34144295012.349998"/>
    <n v="34144295012.349998"/>
  </r>
  <r>
    <x v="10"/>
    <x v="1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12337355841"/>
    <n v="32857175167"/>
    <n v="279480180674"/>
    <n v="0"/>
    <n v="278878648903"/>
    <n v="601531771"/>
    <n v="278399813680"/>
    <n v="230951693452.5"/>
    <n v="230951693452.5"/>
    <n v="230951693452.5"/>
  </r>
  <r>
    <x v="10"/>
    <x v="1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5772376"/>
    <n v="227624"/>
    <n v="0"/>
    <n v="227624"/>
    <n v="0"/>
    <n v="227624"/>
    <n v="227624"/>
    <n v="227624"/>
    <n v="227624"/>
  </r>
  <r>
    <x v="10"/>
    <x v="1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520891348"/>
    <n v="38572804135"/>
    <n v="3365074879"/>
    <n v="37728620604"/>
    <n v="0"/>
    <n v="25319066068"/>
    <n v="12409554536"/>
    <n v="7415483259"/>
    <n v="3315996436"/>
    <n v="3315996436"/>
    <n v="3315996436"/>
  </r>
  <r>
    <x v="10"/>
    <x v="1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008859971"/>
    <n v="0"/>
    <n v="2008859971"/>
    <n v="0"/>
    <n v="2008859971"/>
    <n v="0"/>
    <n v="1806406978"/>
    <n v="1375707225"/>
    <n v="1375707225"/>
    <n v="1375707225"/>
  </r>
  <r>
    <x v="10"/>
    <x v="1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3291431"/>
    <n v="2055993549"/>
    <n v="0"/>
    <n v="2119284980"/>
    <n v="0"/>
    <n v="1619833329"/>
    <n v="499451651"/>
    <n v="1343885080"/>
    <n v="886108431"/>
    <n v="886108431"/>
    <n v="886108431"/>
  </r>
  <r>
    <x v="10"/>
    <x v="1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039836189"/>
    <n v="14257118804"/>
    <n v="183335511"/>
    <n v="16113619482"/>
    <n v="0"/>
    <n v="15840186420"/>
    <n v="273433062"/>
    <n v="15633607430"/>
    <n v="12991345047"/>
    <n v="12991345047"/>
    <n v="12991345047"/>
  </r>
  <r>
    <x v="10"/>
    <x v="1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4996618"/>
    <n v="0"/>
    <n v="3075043"/>
    <n v="121921575"/>
    <n v="0"/>
    <n v="121921575"/>
    <n v="0"/>
    <n v="119994265"/>
    <n v="91582891"/>
    <n v="91582891"/>
    <n v="91582891"/>
  </r>
  <r>
    <x v="10"/>
    <x v="1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327978482"/>
    <n v="1339179843"/>
    <n v="83812052"/>
    <n v="3583346273"/>
    <n v="0"/>
    <n v="3501830752"/>
    <n v="81515521"/>
    <n v="2779627068.1500001"/>
    <n v="1908765020.9400001"/>
    <n v="1908765020.9400001"/>
    <n v="1908765020.9400001"/>
  </r>
  <r>
    <x v="11"/>
    <x v="11"/>
    <s v="A-02"/>
    <s v="A"/>
    <s v="02"/>
    <m/>
    <m/>
    <m/>
    <m/>
    <m/>
    <m/>
    <m/>
    <s v="Propios"/>
    <s v="27"/>
    <s v="CSF"/>
    <s v="ADQUISICIÓN DE BIENES  Y SERVICIOS"/>
    <n v="232668116"/>
    <n v="152358333"/>
    <n v="0"/>
    <n v="385026449"/>
    <n v="0"/>
    <n v="385026449"/>
    <n v="0"/>
    <n v="316250750"/>
    <n v="152141684"/>
    <n v="152141684"/>
    <n v="152141684"/>
  </r>
  <r>
    <x v="11"/>
    <x v="11"/>
    <s v="A-03-03-01-015"/>
    <s v="A"/>
    <s v="03"/>
    <s v="03"/>
    <s v="01"/>
    <s v="015"/>
    <m/>
    <m/>
    <m/>
    <m/>
    <s v="Propios"/>
    <s v="27"/>
    <s v="CSF"/>
    <s v="ADJUDICACIÓN Y LIBERACIÓN JUDICIAL"/>
    <n v="0"/>
    <n v="6878521"/>
    <n v="0"/>
    <n v="6878521"/>
    <n v="0"/>
    <n v="6878521"/>
    <n v="0"/>
    <n v="2893282"/>
    <n v="2893282"/>
    <n v="2893282"/>
    <n v="2893282"/>
  </r>
  <r>
    <x v="11"/>
    <x v="11"/>
    <s v="A-08-01"/>
    <s v="A"/>
    <s v="08"/>
    <s v="01"/>
    <m/>
    <m/>
    <m/>
    <m/>
    <m/>
    <m/>
    <s v="Propios"/>
    <s v="27"/>
    <s v="CSF"/>
    <s v="IMPUESTOS"/>
    <n v="0"/>
    <n v="73352796"/>
    <n v="14211972"/>
    <n v="59140824"/>
    <n v="0"/>
    <n v="59140824"/>
    <n v="0"/>
    <n v="59048912"/>
    <n v="59048912"/>
    <n v="59048912"/>
    <n v="59048912"/>
  </r>
  <r>
    <x v="11"/>
    <x v="1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9291595239"/>
    <n v="3992367842"/>
    <n v="1446430459"/>
    <n v="21837532622"/>
    <n v="0"/>
    <n v="17258680357"/>
    <n v="4578852265"/>
    <n v="17191022027"/>
    <n v="16915006927"/>
    <n v="16915006927"/>
    <n v="16915006927"/>
  </r>
  <r>
    <x v="11"/>
    <x v="1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92321170"/>
    <n v="748874524"/>
    <n v="5467039"/>
    <n v="2835728655"/>
    <n v="0"/>
    <n v="2021809704"/>
    <n v="813918951"/>
    <n v="2021809704"/>
    <n v="1729277171"/>
    <n v="1729277171"/>
    <n v="1729277171"/>
  </r>
  <r>
    <x v="11"/>
    <x v="1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56600000"/>
    <n v="119270257"/>
    <n v="5980000"/>
    <n v="769890257"/>
    <n v="0"/>
    <n v="727727241"/>
    <n v="42163016"/>
    <n v="723967247"/>
    <n v="518768915"/>
    <n v="518768915"/>
    <n v="518768915"/>
  </r>
  <r>
    <x v="11"/>
    <x v="1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9809699"/>
    <n v="6327430705"/>
    <n v="2759276530"/>
    <n v="3617963874"/>
    <n v="0"/>
    <n v="3617963874"/>
    <n v="0"/>
    <n v="3615427753"/>
    <n v="32162814"/>
    <n v="32162814"/>
    <n v="32162814"/>
  </r>
  <r>
    <x v="11"/>
    <x v="1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8831400880"/>
    <n v="1140893957"/>
    <n v="94240914"/>
    <n v="9878053923"/>
    <n v="0"/>
    <n v="9800914014"/>
    <n v="77139909"/>
    <n v="9800914014"/>
    <n v="9446506394"/>
    <n v="9446506394"/>
    <n v="9446506394"/>
  </r>
  <r>
    <x v="11"/>
    <x v="1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22105958332"/>
    <n v="40628588171"/>
    <n v="181477370161"/>
    <n v="0"/>
    <n v="181369685423"/>
    <n v="107684738"/>
    <n v="174681725371.51001"/>
    <n v="132522632409"/>
    <n v="132522632409"/>
    <n v="132522632409"/>
  </r>
  <r>
    <x v="11"/>
    <x v="1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1"/>
    <x v="1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954599678"/>
    <n v="7276966341"/>
    <n v="4670086333"/>
    <n v="5561479686"/>
    <n v="0"/>
    <n v="5352437954"/>
    <n v="209041732"/>
    <n v="4757052871.5299997"/>
    <n v="2199301003.5300002"/>
    <n v="2199301003.5300002"/>
    <n v="2199301003.5300002"/>
  </r>
  <r>
    <x v="11"/>
    <x v="1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7587630872"/>
    <n v="35022406"/>
    <n v="7552608466"/>
    <n v="0"/>
    <n v="6652518247"/>
    <n v="900090219"/>
    <n v="6344635832"/>
    <n v="4826481867"/>
    <n v="4826481867"/>
    <n v="4826481867"/>
  </r>
  <r>
    <x v="11"/>
    <x v="1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84244915"/>
    <n v="4511849412"/>
    <n v="251912649"/>
    <n v="4844181678"/>
    <n v="0"/>
    <n v="4527180473"/>
    <n v="317001205"/>
    <n v="3778987315"/>
    <n v="2754238214"/>
    <n v="2754238214"/>
    <n v="2754238214"/>
  </r>
  <r>
    <x v="11"/>
    <x v="1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971286958"/>
    <n v="51907788599"/>
    <n v="308369437"/>
    <n v="57570706120"/>
    <n v="0"/>
    <n v="57377613231"/>
    <n v="193092889"/>
    <n v="57024759361.769997"/>
    <n v="45712443849.769997"/>
    <n v="45712443849.769997"/>
    <n v="45712443849.769997"/>
  </r>
  <r>
    <x v="11"/>
    <x v="1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884930"/>
    <n v="4000000"/>
    <n v="13562394"/>
    <n v="118322536"/>
    <n v="0"/>
    <n v="114322536"/>
    <n v="4000000"/>
    <n v="114287797"/>
    <n v="86993327"/>
    <n v="86993327"/>
    <n v="86993327"/>
  </r>
  <r>
    <x v="11"/>
    <x v="1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518393523"/>
    <n v="960397993"/>
    <n v="352203056"/>
    <n v="7126588460"/>
    <n v="0"/>
    <n v="7070426788"/>
    <n v="56161672"/>
    <n v="6557666071.9700003"/>
    <n v="5275628155.7700005"/>
    <n v="5275628155.7700005"/>
    <n v="5275628155.7700005"/>
  </r>
  <r>
    <x v="12"/>
    <x v="12"/>
    <s v="A-02"/>
    <s v="A"/>
    <s v="02"/>
    <m/>
    <m/>
    <m/>
    <m/>
    <m/>
    <m/>
    <m/>
    <s v="Propios"/>
    <s v="27"/>
    <s v="CSF"/>
    <s v="ADQUISICIÓN DE BIENES  Y SERVICIOS"/>
    <n v="15610083"/>
    <n v="38339698"/>
    <n v="0"/>
    <n v="53949781"/>
    <n v="0"/>
    <n v="53949698"/>
    <n v="83"/>
    <n v="42612455"/>
    <n v="19839750"/>
    <n v="19839750"/>
    <n v="19839750"/>
  </r>
  <r>
    <x v="12"/>
    <x v="12"/>
    <s v="A-08-01"/>
    <s v="A"/>
    <s v="08"/>
    <s v="01"/>
    <m/>
    <m/>
    <m/>
    <m/>
    <m/>
    <m/>
    <s v="Propios"/>
    <s v="27"/>
    <s v="CSF"/>
    <s v="IMPUESTOS"/>
    <n v="0"/>
    <n v="57541550"/>
    <n v="0"/>
    <n v="57541550"/>
    <n v="0"/>
    <n v="50107635"/>
    <n v="7433915"/>
    <n v="50107635"/>
    <n v="50107635"/>
    <n v="50107635"/>
    <n v="50107635"/>
  </r>
  <r>
    <x v="12"/>
    <x v="1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087011187"/>
    <n v="0"/>
    <n v="26276257"/>
    <n v="1060734930"/>
    <n v="0"/>
    <n v="995224102"/>
    <n v="65510828"/>
    <n v="995224102"/>
    <n v="995224102"/>
    <n v="995224102"/>
    <n v="995224102"/>
  </r>
  <r>
    <x v="12"/>
    <x v="1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18358961"/>
    <n v="0"/>
    <n v="50"/>
    <n v="718358911"/>
    <n v="0"/>
    <n v="718358911"/>
    <n v="0"/>
    <n v="718358911"/>
    <n v="632501636"/>
    <n v="632501636"/>
    <n v="632501636"/>
  </r>
  <r>
    <x v="12"/>
    <x v="1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65850000"/>
    <n v="143925699"/>
    <n v="16443334"/>
    <n v="593332365"/>
    <n v="0"/>
    <n v="484406666"/>
    <n v="108925699"/>
    <n v="483088664"/>
    <n v="350398269"/>
    <n v="350398269"/>
    <n v="350398269"/>
  </r>
  <r>
    <x v="12"/>
    <x v="1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161481267"/>
    <n v="15352453651"/>
    <n v="1920290958"/>
    <n v="14593643960"/>
    <n v="0"/>
    <n v="14593643960"/>
    <n v="0"/>
    <n v="14593279483"/>
    <n v="2921190393"/>
    <n v="2921190393"/>
    <n v="2921190393"/>
  </r>
  <r>
    <x v="12"/>
    <x v="1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8573895699"/>
    <n v="17068214921"/>
    <n v="25562514"/>
    <n v="25616548106"/>
    <n v="0"/>
    <n v="25616548106"/>
    <n v="0"/>
    <n v="25616548106"/>
    <n v="8596578828"/>
    <n v="8596578828"/>
    <n v="8596578828"/>
  </r>
  <r>
    <x v="12"/>
    <x v="1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18686018585"/>
    <n v="20370908564"/>
    <n v="198315110021"/>
    <n v="0"/>
    <n v="197744349243"/>
    <n v="570760778"/>
    <n v="197175475998"/>
    <n v="157297542861"/>
    <n v="157297542861"/>
    <n v="157297542861"/>
  </r>
  <r>
    <x v="12"/>
    <x v="1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55956800"/>
    <n v="6000000"/>
    <n v="49956800"/>
    <n v="0"/>
    <n v="49956800"/>
    <n v="0"/>
    <n v="49956800"/>
    <n v="0"/>
    <n v="0"/>
    <n v="0"/>
  </r>
  <r>
    <x v="12"/>
    <x v="1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642964688"/>
    <n v="11686754317"/>
    <n v="3247479981"/>
    <n v="10082239024"/>
    <n v="0"/>
    <n v="10005914881"/>
    <n v="76324143"/>
    <n v="9949571501"/>
    <n v="3626357166"/>
    <n v="3626357166"/>
    <n v="3626357166"/>
  </r>
  <r>
    <x v="12"/>
    <x v="1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70600000"/>
    <n v="2978482166"/>
    <n v="0"/>
    <n v="3249082166"/>
    <n v="0"/>
    <n v="3164788234.8099999"/>
    <n v="84293931.189999998"/>
    <n v="3164788234.8099999"/>
    <n v="1395901659"/>
    <n v="1395901659"/>
    <n v="1395901659"/>
  </r>
  <r>
    <x v="12"/>
    <x v="1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214468"/>
    <n v="553743230"/>
    <n v="0"/>
    <n v="559957698"/>
    <n v="0"/>
    <n v="508839921"/>
    <n v="51117777"/>
    <n v="461962790"/>
    <n v="180755711"/>
    <n v="180755711"/>
    <n v="180755711"/>
  </r>
  <r>
    <x v="12"/>
    <x v="1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690012537"/>
    <n v="6463389926"/>
    <n v="1327179870"/>
    <n v="6826222593"/>
    <n v="0"/>
    <n v="6611659898"/>
    <n v="214562695"/>
    <n v="6472606489"/>
    <n v="4732948005"/>
    <n v="4732948005"/>
    <n v="4732948005"/>
  </r>
  <r>
    <x v="12"/>
    <x v="1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6435693"/>
    <n v="0"/>
    <n v="5833603"/>
    <n v="120602090"/>
    <n v="0"/>
    <n v="120602090"/>
    <n v="0"/>
    <n v="119090919"/>
    <n v="89178408"/>
    <n v="89178408"/>
    <n v="89178408"/>
  </r>
  <r>
    <x v="12"/>
    <x v="1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01708980"/>
    <n v="1788071060"/>
    <n v="76067296"/>
    <n v="3513712744"/>
    <n v="0"/>
    <n v="3406796032.0900002"/>
    <n v="106916711.91"/>
    <n v="2821303903.0900002"/>
    <n v="1235736080.0599999"/>
    <n v="1235736080.0599999"/>
    <n v="1235736080.0599999"/>
  </r>
  <r>
    <x v="13"/>
    <x v="13"/>
    <s v="A-02"/>
    <s v="A"/>
    <s v="02"/>
    <m/>
    <m/>
    <m/>
    <m/>
    <m/>
    <m/>
    <m/>
    <s v="Propios"/>
    <s v="27"/>
    <s v="CSF"/>
    <s v="ADQUISICIÓN DE BIENES  Y SERVICIOS"/>
    <n v="315481383"/>
    <n v="107049426"/>
    <n v="1000000"/>
    <n v="421530809"/>
    <n v="0"/>
    <n v="421530809"/>
    <n v="0"/>
    <n v="381388116"/>
    <n v="229684798"/>
    <n v="229684798"/>
    <n v="229684798"/>
  </r>
  <r>
    <x v="13"/>
    <x v="13"/>
    <s v="A-08-01"/>
    <s v="A"/>
    <s v="08"/>
    <s v="01"/>
    <m/>
    <m/>
    <m/>
    <m/>
    <m/>
    <m/>
    <s v="Propios"/>
    <s v="27"/>
    <s v="CSF"/>
    <s v="IMPUESTOS"/>
    <n v="0"/>
    <n v="94875700"/>
    <n v="0"/>
    <n v="94875700"/>
    <n v="0"/>
    <n v="94875700"/>
    <n v="0"/>
    <n v="94875700"/>
    <n v="94875700"/>
    <n v="94875700"/>
    <n v="94875700"/>
  </r>
  <r>
    <x v="13"/>
    <x v="1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891250771"/>
    <n v="8676210"/>
    <n v="424464594"/>
    <n v="2475462387"/>
    <n v="0"/>
    <n v="2475462387"/>
    <n v="0"/>
    <n v="2475462387"/>
    <n v="2475462387"/>
    <n v="2475462387"/>
    <n v="2475462387"/>
  </r>
  <r>
    <x v="13"/>
    <x v="1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42258573"/>
    <n v="0"/>
    <n v="113324522"/>
    <n v="1128934051"/>
    <n v="0"/>
    <n v="1128934051"/>
    <n v="0"/>
    <n v="1128934051"/>
    <n v="1128934051"/>
    <n v="1128934051"/>
    <n v="1128934051"/>
  </r>
  <r>
    <x v="13"/>
    <x v="1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75700000"/>
    <n v="55997413"/>
    <n v="5303333"/>
    <n v="426394080"/>
    <n v="0"/>
    <n v="408396667"/>
    <n v="17997413"/>
    <n v="402387512"/>
    <n v="298081752"/>
    <n v="298081752"/>
    <n v="298081752"/>
  </r>
  <r>
    <x v="13"/>
    <x v="1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5729724"/>
    <n v="2992384855"/>
    <n v="1445992470"/>
    <n v="1642122109"/>
    <n v="0"/>
    <n v="1623737711"/>
    <n v="18384398"/>
    <n v="1617739475"/>
    <n v="58632194"/>
    <n v="58632194"/>
    <n v="58632194"/>
  </r>
  <r>
    <x v="13"/>
    <x v="1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3276920238"/>
    <n v="0"/>
    <n v="0"/>
    <n v="13276920238"/>
    <n v="0"/>
    <n v="13276920238"/>
    <n v="0"/>
    <n v="13276920238"/>
    <n v="13276920238"/>
    <n v="13276920238"/>
    <n v="13276920238"/>
  </r>
  <r>
    <x v="13"/>
    <x v="13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79783445"/>
    <n v="31296369"/>
    <n v="548487076"/>
    <n v="0"/>
    <n v="548487076"/>
    <n v="0"/>
    <n v="548487076"/>
    <n v="0"/>
    <n v="0"/>
    <n v="0"/>
  </r>
  <r>
    <x v="13"/>
    <x v="1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4471835806"/>
    <n v="25761598976"/>
    <n v="148710236830"/>
    <n v="0"/>
    <n v="145302130697.38"/>
    <n v="3408106132.6199999"/>
    <n v="145074163104.38"/>
    <n v="130648412003.53999"/>
    <n v="130648412003.53999"/>
    <n v="130648412003.53999"/>
  </r>
  <r>
    <x v="13"/>
    <x v="1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2087706896"/>
    <n v="256691037"/>
    <n v="1831015859"/>
    <n v="0"/>
    <n v="1831015799"/>
    <n v="60"/>
    <n v="1831015799"/>
    <n v="81706836"/>
    <n v="81706836"/>
    <n v="81706836"/>
  </r>
  <r>
    <x v="13"/>
    <x v="1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857148653"/>
    <n v="14134164516"/>
    <n v="1908740251"/>
    <n v="14082572918"/>
    <n v="0"/>
    <n v="6440811962"/>
    <n v="7641760956"/>
    <n v="6255357572"/>
    <n v="2213119293"/>
    <n v="2213119293"/>
    <n v="2213119293"/>
  </r>
  <r>
    <x v="13"/>
    <x v="1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085634923"/>
    <n v="87514611"/>
    <n v="4998120312"/>
    <n v="0"/>
    <n v="4565811729"/>
    <n v="432308583"/>
    <n v="3947382559"/>
    <n v="3181769771"/>
    <n v="3181769771"/>
    <n v="3181769771"/>
  </r>
  <r>
    <x v="13"/>
    <x v="1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69512238"/>
    <n v="10408240504"/>
    <n v="362530082"/>
    <n v="10215222660"/>
    <n v="0"/>
    <n v="10142532000"/>
    <n v="72690660"/>
    <n v="8780489443"/>
    <n v="7072760752"/>
    <n v="7072760752"/>
    <n v="7072760752"/>
  </r>
  <r>
    <x v="13"/>
    <x v="1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57702714"/>
    <n v="370236157"/>
    <n v="7823934"/>
    <n v="2220114937"/>
    <n v="0"/>
    <n v="2191993997"/>
    <n v="28120940"/>
    <n v="2141336586"/>
    <n v="1553411735"/>
    <n v="1553411735"/>
    <n v="1553411735"/>
  </r>
  <r>
    <x v="13"/>
    <x v="1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53413409"/>
    <n v="1920466"/>
    <n v="1920466"/>
    <n v="53413409"/>
    <n v="0"/>
    <n v="53413409"/>
    <n v="0"/>
    <n v="51424937"/>
    <n v="39058871"/>
    <n v="39058871"/>
    <n v="39058871"/>
  </r>
  <r>
    <x v="13"/>
    <x v="1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986330235"/>
    <n v="1835275984"/>
    <n v="21400673"/>
    <n v="3800205546"/>
    <n v="0"/>
    <n v="3795995746"/>
    <n v="4209800"/>
    <n v="2397027134"/>
    <n v="1706835350"/>
    <n v="1706835350"/>
    <n v="1706835350"/>
  </r>
  <r>
    <x v="14"/>
    <x v="14"/>
    <s v="A-02"/>
    <s v="A"/>
    <s v="02"/>
    <m/>
    <m/>
    <m/>
    <m/>
    <m/>
    <m/>
    <m/>
    <s v="Propios"/>
    <s v="27"/>
    <s v="CSF"/>
    <s v="ADQUISICIÓN DE BIENES  Y SERVICIOS"/>
    <n v="14495077"/>
    <n v="50798175"/>
    <n v="724156"/>
    <n v="64569096"/>
    <n v="0"/>
    <n v="64502931"/>
    <n v="66165"/>
    <n v="61421477"/>
    <n v="43194881"/>
    <n v="43194881"/>
    <n v="43194881"/>
  </r>
  <r>
    <x v="14"/>
    <x v="14"/>
    <s v="A-08-01"/>
    <s v="A"/>
    <s v="08"/>
    <s v="01"/>
    <m/>
    <m/>
    <m/>
    <m/>
    <m/>
    <m/>
    <s v="Propios"/>
    <s v="27"/>
    <s v="CSF"/>
    <s v="IMPUESTOS"/>
    <n v="0"/>
    <n v="86643167"/>
    <n v="5137519"/>
    <n v="81505648"/>
    <n v="0"/>
    <n v="81505648"/>
    <n v="0"/>
    <n v="81505648"/>
    <n v="81505648"/>
    <n v="81505648"/>
    <n v="81505648"/>
  </r>
  <r>
    <x v="14"/>
    <x v="1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85061683"/>
    <n v="0"/>
    <n v="73030215"/>
    <n v="1712031468"/>
    <n v="0"/>
    <n v="1711998471"/>
    <n v="32997"/>
    <n v="1711998471"/>
    <n v="1425270976"/>
    <n v="1425270976"/>
    <n v="1425270976"/>
  </r>
  <r>
    <x v="14"/>
    <x v="1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27225851"/>
    <n v="0"/>
    <n v="88184834"/>
    <n v="339041017"/>
    <n v="0"/>
    <n v="339041017"/>
    <n v="0"/>
    <n v="339041017"/>
    <n v="308443326"/>
    <n v="308443326"/>
    <n v="308443326"/>
  </r>
  <r>
    <x v="14"/>
    <x v="1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6050000"/>
    <n v="40147981"/>
    <n v="153392112"/>
    <n v="272805869"/>
    <n v="0"/>
    <n v="246018366"/>
    <n v="26787503"/>
    <n v="241349629"/>
    <n v="142125418"/>
    <n v="142125418"/>
    <n v="142125418"/>
  </r>
  <r>
    <x v="14"/>
    <x v="1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6928668296"/>
    <n v="50471673187"/>
    <n v="1900653984"/>
    <n v="65499687499"/>
    <n v="0"/>
    <n v="65428220818.720001"/>
    <n v="71466680.280000001"/>
    <n v="65411176247.720001"/>
    <n v="51645063763.730003"/>
    <n v="51645063763.730003"/>
    <n v="51645063763.730003"/>
  </r>
  <r>
    <x v="14"/>
    <x v="1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43338804827"/>
    <n v="3671241151"/>
    <n v="26707227907"/>
    <n v="20302818071"/>
    <n v="0"/>
    <n v="20299522172"/>
    <n v="3295899"/>
    <n v="19788207092"/>
    <n v="18846370234"/>
    <n v="18846370234"/>
    <n v="18846370234"/>
  </r>
  <r>
    <x v="14"/>
    <x v="14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1530504"/>
    <n v="0"/>
    <n v="1530504"/>
    <n v="0"/>
    <n v="0"/>
    <n v="1530504"/>
    <n v="0"/>
    <n v="0"/>
    <n v="0"/>
    <n v="0"/>
  </r>
  <r>
    <x v="14"/>
    <x v="1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690375979571.31995"/>
    <n v="119802050293.32001"/>
    <n v="570573929278"/>
    <n v="0"/>
    <n v="563155774441.87"/>
    <n v="7418154836.1300001"/>
    <n v="549678831228.12"/>
    <n v="237323763893.29999"/>
    <n v="237323763893.29999"/>
    <n v="237323763893.29999"/>
  </r>
  <r>
    <x v="14"/>
    <x v="1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4"/>
    <x v="14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1383476427"/>
    <n v="0"/>
    <n v="11383476427"/>
    <n v="0"/>
    <n v="9818897053"/>
    <n v="1564579374"/>
    <n v="4266384078"/>
    <n v="0"/>
    <n v="0"/>
    <n v="0"/>
  </r>
  <r>
    <x v="14"/>
    <x v="1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29416817"/>
    <n v="93809189218"/>
    <n v="5654327052"/>
    <n v="90584278983"/>
    <n v="0"/>
    <n v="89533792914.830002"/>
    <n v="1050486068.17"/>
    <n v="86060083670.130005"/>
    <n v="44712750091.470001"/>
    <n v="44608577977.470001"/>
    <n v="44608577977.470001"/>
  </r>
  <r>
    <x v="14"/>
    <x v="1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763067587"/>
    <n v="0"/>
    <n v="1763067587"/>
    <n v="0"/>
    <n v="1600657195"/>
    <n v="162410392"/>
    <n v="1600657195"/>
    <n v="836255232"/>
    <n v="836255232"/>
    <n v="836255232"/>
  </r>
  <r>
    <x v="14"/>
    <x v="1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55592"/>
    <n v="1035722366"/>
    <n v="0"/>
    <n v="1036377958"/>
    <n v="0"/>
    <n v="474145249"/>
    <n v="562232709"/>
    <n v="337602637"/>
    <n v="168583050"/>
    <n v="168583050"/>
    <n v="168583050"/>
  </r>
  <r>
    <x v="14"/>
    <x v="1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682442369"/>
    <n v="5264235244"/>
    <n v="0"/>
    <n v="6946677613"/>
    <n v="0"/>
    <n v="6730770630"/>
    <n v="215906983"/>
    <n v="6349525377"/>
    <n v="3639479867.5"/>
    <n v="3639479867.5"/>
    <n v="3639479867.5"/>
  </r>
  <r>
    <x v="14"/>
    <x v="1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7491246"/>
    <n v="0"/>
    <n v="0"/>
    <n v="67491246"/>
    <n v="0"/>
    <n v="57190474"/>
    <n v="10300772"/>
    <n v="53866575"/>
    <n v="37972134"/>
    <n v="37972134"/>
    <n v="37972134"/>
  </r>
  <r>
    <x v="14"/>
    <x v="1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757400863"/>
    <n v="1212657776"/>
    <n v="38107680"/>
    <n v="2931950959"/>
    <n v="0"/>
    <n v="2873495352"/>
    <n v="58455607"/>
    <n v="2486446225.7600002"/>
    <n v="1444247215.76"/>
    <n v="1444247215.76"/>
    <n v="1444247215.76"/>
  </r>
  <r>
    <x v="15"/>
    <x v="15"/>
    <s v="A-02"/>
    <s v="A"/>
    <s v="02"/>
    <m/>
    <m/>
    <m/>
    <m/>
    <m/>
    <m/>
    <m/>
    <s v="Propios"/>
    <s v="27"/>
    <s v="CSF"/>
    <s v="ADQUISICIÓN DE BIENES  Y SERVICIOS"/>
    <n v="14495077"/>
    <n v="56501195"/>
    <n v="872155"/>
    <n v="70124117"/>
    <n v="0"/>
    <n v="70124117"/>
    <n v="0"/>
    <n v="43325964"/>
    <n v="19913313.530000001"/>
    <n v="19913313.530000001"/>
    <n v="19913313.530000001"/>
  </r>
  <r>
    <x v="15"/>
    <x v="15"/>
    <s v="A-08-01"/>
    <s v="A"/>
    <s v="08"/>
    <s v="01"/>
    <m/>
    <m/>
    <m/>
    <m/>
    <m/>
    <m/>
    <s v="Propios"/>
    <s v="27"/>
    <s v="CSF"/>
    <s v="IMPUESTOS"/>
    <n v="0"/>
    <n v="72344653"/>
    <n v="129809"/>
    <n v="72214844"/>
    <n v="0"/>
    <n v="72214844"/>
    <n v="0"/>
    <n v="72214844"/>
    <n v="72214844"/>
    <n v="72214844"/>
    <n v="72214844"/>
  </r>
  <r>
    <x v="15"/>
    <x v="1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019040886"/>
    <n v="7692218"/>
    <n v="0"/>
    <n v="3026733104"/>
    <n v="0"/>
    <n v="2756295601"/>
    <n v="270437503"/>
    <n v="2756295601"/>
    <n v="2737599963"/>
    <n v="2737599963"/>
    <n v="2737599963"/>
  </r>
  <r>
    <x v="15"/>
    <x v="15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61859480"/>
    <n v="0"/>
    <n v="0"/>
    <n v="461859480"/>
    <n v="0"/>
    <n v="416750927"/>
    <n v="45108553"/>
    <n v="416750927"/>
    <n v="416750927"/>
    <n v="416750927"/>
    <n v="416750927"/>
  </r>
  <r>
    <x v="15"/>
    <x v="1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63850000"/>
    <n v="34087559"/>
    <n v="42296668"/>
    <n v="455640891"/>
    <n v="0"/>
    <n v="431553332"/>
    <n v="24087559"/>
    <n v="423680933"/>
    <n v="290811652"/>
    <n v="290811652"/>
    <n v="290811652"/>
  </r>
  <r>
    <x v="15"/>
    <x v="1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2338232"/>
    <n v="6046465505"/>
    <n v="2224734137"/>
    <n v="3914069600"/>
    <n v="0"/>
    <n v="3914069600"/>
    <n v="0"/>
    <n v="3904577876"/>
    <n v="223194785"/>
    <n v="223194785"/>
    <n v="223194785"/>
  </r>
  <r>
    <x v="15"/>
    <x v="1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6362955381"/>
    <n v="0"/>
    <n v="0"/>
    <n v="26362955381"/>
    <n v="0"/>
    <n v="26362437579"/>
    <n v="517802"/>
    <n v="26224180356"/>
    <n v="26224180356"/>
    <n v="26224180356"/>
    <n v="26224180356"/>
  </r>
  <r>
    <x v="15"/>
    <x v="1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77762998231"/>
    <n v="34375128772"/>
    <n v="243387869459"/>
    <n v="0"/>
    <n v="241921631439.64001"/>
    <n v="1466238019.3599999"/>
    <n v="234042726519.64001"/>
    <n v="204589519824.64001"/>
    <n v="204589519824.64001"/>
    <n v="204589519824.64001"/>
  </r>
  <r>
    <x v="15"/>
    <x v="1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5"/>
    <x v="15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36511053"/>
    <n v="0"/>
    <n v="36511053"/>
    <n v="0"/>
    <n v="19243598"/>
    <n v="17267455"/>
    <n v="0"/>
    <n v="0"/>
    <n v="0"/>
    <n v="0"/>
  </r>
  <r>
    <x v="15"/>
    <x v="1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300074583"/>
    <n v="24278261450"/>
    <n v="2704645949"/>
    <n v="23873690084"/>
    <n v="0"/>
    <n v="22542640353"/>
    <n v="1331049731"/>
    <n v="10231716215"/>
    <n v="7762860356.5"/>
    <n v="7762860356.5"/>
    <n v="7762860356.5"/>
  </r>
  <r>
    <x v="15"/>
    <x v="1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672219279"/>
    <n v="0"/>
    <n v="1672219279"/>
    <n v="0"/>
    <n v="1612858340"/>
    <n v="59360939"/>
    <n v="1612858340"/>
    <n v="1174097256"/>
    <n v="1174097256"/>
    <n v="1174097256"/>
  </r>
  <r>
    <x v="15"/>
    <x v="1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5598211"/>
    <n v="1125396067"/>
    <n v="0"/>
    <n v="1190994278"/>
    <n v="0"/>
    <n v="1033195830"/>
    <n v="157798448"/>
    <n v="767103306"/>
    <n v="461052155"/>
    <n v="461052155"/>
    <n v="461052155"/>
  </r>
  <r>
    <x v="15"/>
    <x v="1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01180077"/>
    <n v="8426339632"/>
    <n v="0"/>
    <n v="10227519709"/>
    <n v="0"/>
    <n v="9819754407"/>
    <n v="407765302"/>
    <n v="9762113796"/>
    <n v="7626484360"/>
    <n v="7626484360"/>
    <n v="7626484360"/>
  </r>
  <r>
    <x v="15"/>
    <x v="1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18881002"/>
    <n v="0"/>
    <n v="7241529"/>
    <n v="111639473"/>
    <n v="0"/>
    <n v="111639473"/>
    <n v="0"/>
    <n v="110546207"/>
    <n v="73661852"/>
    <n v="73661852"/>
    <n v="73661852"/>
  </r>
  <r>
    <x v="15"/>
    <x v="1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693769072"/>
    <n v="920436011"/>
    <n v="498304974"/>
    <n v="3115900109"/>
    <n v="0"/>
    <n v="3049803447.5"/>
    <n v="66096661.5"/>
    <n v="2613849296.5"/>
    <n v="1776811756.1400001"/>
    <n v="1776811756.1400001"/>
    <n v="1776811756.1400001"/>
  </r>
  <r>
    <x v="16"/>
    <x v="16"/>
    <s v="A-02"/>
    <s v="A"/>
    <s v="02"/>
    <m/>
    <m/>
    <m/>
    <m/>
    <m/>
    <m/>
    <m/>
    <s v="Propios"/>
    <s v="27"/>
    <s v="CSF"/>
    <s v="ADQUISICIÓN DE BIENES  Y SERVICIOS"/>
    <n v="22800118"/>
    <n v="53202889"/>
    <n v="1445690"/>
    <n v="74557317"/>
    <n v="0"/>
    <n v="59676871"/>
    <n v="14880446"/>
    <n v="57591763"/>
    <n v="45200999.509999998"/>
    <n v="45200999.509999998"/>
    <n v="45200999.509999998"/>
  </r>
  <r>
    <x v="16"/>
    <x v="16"/>
    <s v="A-08-01"/>
    <s v="A"/>
    <s v="08"/>
    <s v="01"/>
    <m/>
    <m/>
    <m/>
    <m/>
    <m/>
    <m/>
    <s v="Propios"/>
    <s v="27"/>
    <s v="CSF"/>
    <s v="IMPUESTOS"/>
    <n v="0"/>
    <n v="42066302"/>
    <n v="0"/>
    <n v="42066302"/>
    <n v="0"/>
    <n v="42066302"/>
    <n v="0"/>
    <n v="36115779"/>
    <n v="36115779"/>
    <n v="36115779"/>
    <n v="36115779"/>
  </r>
  <r>
    <x v="16"/>
    <x v="1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563429911"/>
    <n v="1004947029"/>
    <n v="1123410035"/>
    <n v="8444966905"/>
    <n v="0"/>
    <n v="7440019876"/>
    <n v="1004947029"/>
    <n v="7440019876"/>
    <n v="7373209437"/>
    <n v="7373209437"/>
    <n v="7373209437"/>
  </r>
  <r>
    <x v="16"/>
    <x v="1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336634328"/>
    <n v="262816350"/>
    <n v="102752575"/>
    <n v="1496698103"/>
    <n v="0"/>
    <n v="1233578420"/>
    <n v="263119683"/>
    <n v="1233578420"/>
    <n v="1170571987"/>
    <n v="1170571987"/>
    <n v="1170571987"/>
  </r>
  <r>
    <x v="16"/>
    <x v="1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21950000"/>
    <n v="48489946"/>
    <n v="8600000"/>
    <n v="361839946"/>
    <n v="0"/>
    <n v="348370000"/>
    <n v="13469946"/>
    <n v="343995827"/>
    <n v="253848895"/>
    <n v="253848895"/>
    <n v="253848895"/>
  </r>
  <r>
    <x v="16"/>
    <x v="1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67297886"/>
    <n v="6094950894"/>
    <n v="1802693342"/>
    <n v="4559555438"/>
    <n v="0"/>
    <n v="4540875969"/>
    <n v="18679469"/>
    <n v="4533863828"/>
    <n v="1057526170"/>
    <n v="1057526170"/>
    <n v="1057526170"/>
  </r>
  <r>
    <x v="16"/>
    <x v="16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6563463060"/>
    <n v="2086608"/>
    <n v="0"/>
    <n v="6565549668"/>
    <n v="0"/>
    <n v="6565549668"/>
    <n v="0"/>
    <n v="6565549668"/>
    <n v="6565549668"/>
    <n v="6565549668"/>
    <n v="6565549668"/>
  </r>
  <r>
    <x v="16"/>
    <x v="16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264035969"/>
    <n v="16846450"/>
    <n v="5247189519"/>
    <n v="0"/>
    <n v="5247189519"/>
    <n v="0"/>
    <n v="5247189519"/>
    <n v="4930353088"/>
    <n v="4930353088"/>
    <n v="4930353088"/>
  </r>
  <r>
    <x v="16"/>
    <x v="1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09351539032"/>
    <n v="14872793069"/>
    <n v="94478745963"/>
    <n v="0"/>
    <n v="94334790750"/>
    <n v="143955213"/>
    <n v="92853464956"/>
    <n v="81084122881"/>
    <n v="81084122881"/>
    <n v="81084122881"/>
  </r>
  <r>
    <x v="16"/>
    <x v="1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6"/>
    <x v="1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70548090"/>
    <n v="4744382131"/>
    <n v="3183366276"/>
    <n v="2931563945"/>
    <n v="0"/>
    <n v="2857610644"/>
    <n v="73953301"/>
    <n v="2753373580"/>
    <n v="1197896172"/>
    <n v="1197896172"/>
    <n v="1197896172"/>
  </r>
  <r>
    <x v="16"/>
    <x v="1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420750114"/>
    <n v="297017650"/>
    <n v="4123732464"/>
    <n v="0"/>
    <n v="4116553897"/>
    <n v="7178567"/>
    <n v="4116553897"/>
    <n v="2857455901"/>
    <n v="2857455901"/>
    <n v="2857455901"/>
  </r>
  <r>
    <x v="16"/>
    <x v="1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32104984"/>
    <n v="2492566976"/>
    <n v="0"/>
    <n v="2824671960"/>
    <n v="0"/>
    <n v="2523649729"/>
    <n v="301022231"/>
    <n v="2348455821"/>
    <n v="1658193847"/>
    <n v="1658193847"/>
    <n v="1658193847"/>
  </r>
  <r>
    <x v="16"/>
    <x v="1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445611037"/>
    <n v="24000680168"/>
    <n v="0"/>
    <n v="26446291205"/>
    <n v="0"/>
    <n v="26291571753"/>
    <n v="154719452"/>
    <n v="26121460985"/>
    <n v="20345692507.220001"/>
    <n v="20345692507.220001"/>
    <n v="20345692507.220001"/>
  </r>
  <r>
    <x v="16"/>
    <x v="1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03389569"/>
    <n v="751596"/>
    <n v="2055176"/>
    <n v="102085989"/>
    <n v="0"/>
    <n v="102085989"/>
    <n v="0"/>
    <n v="100544925"/>
    <n v="75503390"/>
    <n v="75503390"/>
    <n v="75503390"/>
  </r>
  <r>
    <x v="16"/>
    <x v="1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489683470"/>
    <n v="1595665509"/>
    <n v="152605163"/>
    <n v="3932743816"/>
    <n v="0"/>
    <n v="3932743816"/>
    <n v="0"/>
    <n v="3582824814.4299998"/>
    <n v="2381633753.6300001"/>
    <n v="2381633753.6300001"/>
    <n v="2381633753.6300001"/>
  </r>
  <r>
    <x v="17"/>
    <x v="17"/>
    <s v="A-02"/>
    <s v="A"/>
    <s v="02"/>
    <m/>
    <m/>
    <m/>
    <m/>
    <m/>
    <m/>
    <m/>
    <s v="Propios"/>
    <s v="27"/>
    <s v="CSF"/>
    <s v="ADQUISICIÓN DE BIENES  Y SERVICIOS"/>
    <n v="22300118"/>
    <n v="101983372"/>
    <n v="0"/>
    <n v="124283490"/>
    <n v="0"/>
    <n v="85302335"/>
    <n v="38981155"/>
    <n v="83008682"/>
    <n v="58061792"/>
    <n v="58061792"/>
    <n v="58061792"/>
  </r>
  <r>
    <x v="17"/>
    <x v="17"/>
    <s v="A-08-01"/>
    <s v="A"/>
    <s v="08"/>
    <s v="01"/>
    <m/>
    <m/>
    <m/>
    <m/>
    <m/>
    <m/>
    <s v="Propios"/>
    <s v="27"/>
    <s v="CSF"/>
    <s v="IMPUESTOS"/>
    <n v="0"/>
    <n v="17370908"/>
    <n v="875370"/>
    <n v="16495538"/>
    <n v="0"/>
    <n v="16495538"/>
    <n v="0"/>
    <n v="16495538"/>
    <n v="16495538"/>
    <n v="16495538"/>
    <n v="16495538"/>
  </r>
  <r>
    <x v="17"/>
    <x v="1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626492149"/>
    <n v="0"/>
    <n v="71103063"/>
    <n v="11555389086"/>
    <n v="0"/>
    <n v="11382547181"/>
    <n v="172841905"/>
    <n v="11382547181"/>
    <n v="11219415191"/>
    <n v="11219415191"/>
    <n v="11219415191"/>
  </r>
  <r>
    <x v="17"/>
    <x v="1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34594965"/>
    <n v="160231977"/>
    <n v="282813627"/>
    <n v="1112013315"/>
    <n v="0"/>
    <n v="939596183"/>
    <n v="172417132"/>
    <n v="939596183"/>
    <n v="904823383"/>
    <n v="904823383"/>
    <n v="904823383"/>
  </r>
  <r>
    <x v="17"/>
    <x v="1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706900000"/>
    <n v="101397827"/>
    <n v="217283447"/>
    <n v="591014380"/>
    <n v="0"/>
    <n v="503666553"/>
    <n v="87347827"/>
    <n v="498647362"/>
    <n v="332217152"/>
    <n v="332217152"/>
    <n v="332217152"/>
  </r>
  <r>
    <x v="17"/>
    <x v="1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88580242"/>
    <n v="12782997554"/>
    <n v="5618825359"/>
    <n v="7752752437"/>
    <n v="0"/>
    <n v="7752752437"/>
    <n v="0"/>
    <n v="7745966160"/>
    <n v="1710076447"/>
    <n v="1710076447"/>
    <n v="1710076447"/>
  </r>
  <r>
    <x v="17"/>
    <x v="1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2030871469"/>
    <n v="15488470899"/>
    <n v="0"/>
    <n v="37519342368"/>
    <n v="0"/>
    <n v="37519342368"/>
    <n v="0"/>
    <n v="37519342368"/>
    <n v="22047821079"/>
    <n v="22047821079"/>
    <n v="22047821079"/>
  </r>
  <r>
    <x v="17"/>
    <x v="1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50619254528"/>
    <n v="39015224656"/>
    <n v="211604029872"/>
    <n v="0"/>
    <n v="211588103285"/>
    <n v="15926587"/>
    <n v="206417528738"/>
    <n v="175337374539"/>
    <n v="175337374539"/>
    <n v="175337374539"/>
  </r>
  <r>
    <x v="17"/>
    <x v="1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19184325"/>
    <n v="12000000"/>
    <n v="7184325"/>
    <n v="0"/>
    <n v="7184325"/>
    <n v="0"/>
    <n v="7184325"/>
    <n v="0"/>
    <n v="0"/>
    <n v="0"/>
  </r>
  <r>
    <x v="17"/>
    <x v="17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0403031076"/>
    <n v="0"/>
    <n v="10403031076"/>
    <n v="0"/>
    <n v="10403031076"/>
    <n v="0"/>
    <n v="10118684757"/>
    <n v="0"/>
    <n v="0"/>
    <n v="0"/>
  </r>
  <r>
    <x v="17"/>
    <x v="1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833196079"/>
    <n v="25581111636"/>
    <n v="3325812316"/>
    <n v="25088495399"/>
    <n v="0"/>
    <n v="24678357168"/>
    <n v="410138231"/>
    <n v="23713378956"/>
    <n v="5075607157"/>
    <n v="5075607157"/>
    <n v="5075607157"/>
  </r>
  <r>
    <x v="17"/>
    <x v="1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552500000"/>
    <n v="6680684003"/>
    <n v="0"/>
    <n v="7233184003"/>
    <n v="0"/>
    <n v="6354658832"/>
    <n v="878525171"/>
    <n v="5352153875"/>
    <n v="3583603796"/>
    <n v="3583603796"/>
    <n v="3583603796"/>
  </r>
  <r>
    <x v="17"/>
    <x v="1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01838654"/>
    <n v="35313226230"/>
    <n v="0"/>
    <n v="35715064884"/>
    <n v="0"/>
    <n v="32379937733"/>
    <n v="3335127151"/>
    <n v="32211499389"/>
    <n v="27116262681"/>
    <n v="27116262681"/>
    <n v="27116262681"/>
  </r>
  <r>
    <x v="17"/>
    <x v="1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434008283"/>
    <n v="1262229584"/>
    <n v="159223680"/>
    <n v="5537014187"/>
    <n v="0"/>
    <n v="5291558505"/>
    <n v="245455682"/>
    <n v="5219277029"/>
    <n v="3928747972"/>
    <n v="3928747972"/>
    <n v="3928747972"/>
  </r>
  <r>
    <x v="17"/>
    <x v="1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416178"/>
    <n v="35893744"/>
    <n v="14056441"/>
    <n v="155253481"/>
    <n v="0"/>
    <n v="155253481"/>
    <n v="0"/>
    <n v="118698858"/>
    <n v="87282366"/>
    <n v="87282366"/>
    <n v="87282366"/>
  </r>
  <r>
    <x v="17"/>
    <x v="1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642183170"/>
    <n v="794779648"/>
    <n v="78399010"/>
    <n v="3358563808"/>
    <n v="0"/>
    <n v="3322483209"/>
    <n v="36080599"/>
    <n v="2484998375.79"/>
    <n v="1930599257.79"/>
    <n v="1930599257.79"/>
    <n v="1930599257.79"/>
  </r>
  <r>
    <x v="18"/>
    <x v="18"/>
    <s v="A-02"/>
    <s v="A"/>
    <s v="02"/>
    <m/>
    <m/>
    <m/>
    <m/>
    <m/>
    <m/>
    <m/>
    <s v="Propios"/>
    <s v="27"/>
    <s v="CSF"/>
    <s v="ADQUISICIÓN DE BIENES  Y SERVICIOS"/>
    <n v="16725089"/>
    <n v="51012521"/>
    <n v="0"/>
    <n v="67737610"/>
    <n v="0"/>
    <n v="67737610"/>
    <n v="0"/>
    <n v="63073632"/>
    <n v="22717040"/>
    <n v="22717040"/>
    <n v="22717040"/>
  </r>
  <r>
    <x v="18"/>
    <x v="18"/>
    <s v="A-08-01"/>
    <s v="A"/>
    <s v="08"/>
    <s v="01"/>
    <m/>
    <m/>
    <m/>
    <m/>
    <m/>
    <m/>
    <s v="Propios"/>
    <s v="27"/>
    <s v="CSF"/>
    <s v="IMPUESTOS"/>
    <n v="0"/>
    <n v="174677176"/>
    <n v="13253484"/>
    <n v="161423692"/>
    <n v="0"/>
    <n v="161423692"/>
    <n v="0"/>
    <n v="159422751"/>
    <n v="159422751"/>
    <n v="159422751"/>
    <n v="159422751"/>
  </r>
  <r>
    <x v="18"/>
    <x v="18"/>
    <s v="A-08-04-03"/>
    <s v="A"/>
    <s v="08"/>
    <s v="04"/>
    <s v="03"/>
    <m/>
    <m/>
    <m/>
    <m/>
    <m/>
    <s v="Propios"/>
    <s v="27"/>
    <s v="CSF"/>
    <s v="CONTRIBUCIÓN NACIONAL DE VALORIZACIÓN"/>
    <n v="0"/>
    <n v="36673108"/>
    <n v="0"/>
    <n v="36673108"/>
    <n v="0"/>
    <n v="36673108"/>
    <n v="0"/>
    <n v="36208758"/>
    <n v="36208758"/>
    <n v="36208758"/>
    <n v="36208758"/>
  </r>
  <r>
    <x v="18"/>
    <x v="1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244964372"/>
    <n v="11436000"/>
    <n v="176871516"/>
    <n v="4079528856"/>
    <n v="0"/>
    <n v="4072473374"/>
    <n v="7055482"/>
    <n v="4027395994"/>
    <n v="4027395994"/>
    <n v="4027395994"/>
    <n v="4027395994"/>
  </r>
  <r>
    <x v="18"/>
    <x v="1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33045357"/>
    <n v="0"/>
    <n v="92345427"/>
    <n v="1740699930"/>
    <n v="0"/>
    <n v="1716185525"/>
    <n v="24514405"/>
    <n v="1716185525"/>
    <n v="1716185525"/>
    <n v="1716185525"/>
    <n v="1716185525"/>
  </r>
  <r>
    <x v="18"/>
    <x v="1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8050000"/>
    <n v="105494662"/>
    <n v="306668"/>
    <n v="493237994"/>
    <n v="0"/>
    <n v="474193832"/>
    <n v="19044162"/>
    <n v="467834217"/>
    <n v="351656190.12"/>
    <n v="351656190.12"/>
    <n v="351656190.12"/>
  </r>
  <r>
    <x v="18"/>
    <x v="1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00231842"/>
    <n v="5399501238"/>
    <n v="1173789522"/>
    <n v="4625943558"/>
    <n v="0"/>
    <n v="4566389721"/>
    <n v="59553837"/>
    <n v="4445307934"/>
    <n v="789443080"/>
    <n v="789443080"/>
    <n v="789443080"/>
  </r>
  <r>
    <x v="18"/>
    <x v="1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5043452013"/>
    <n v="10103349357"/>
    <n v="170684003"/>
    <n v="24976117367"/>
    <n v="0"/>
    <n v="24956094610"/>
    <n v="20022757"/>
    <n v="24908032725"/>
    <n v="15043452013"/>
    <n v="15043452013"/>
    <n v="15043452013"/>
  </r>
  <r>
    <x v="18"/>
    <x v="1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93513518131"/>
    <n v="20940307082"/>
    <n v="172573211049"/>
    <n v="0"/>
    <n v="171811769532"/>
    <n v="761441517"/>
    <n v="159218485794"/>
    <n v="140907563114"/>
    <n v="140907563114"/>
    <n v="140907563114"/>
  </r>
  <r>
    <x v="18"/>
    <x v="1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8"/>
    <x v="1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986568152"/>
    <n v="6152629255"/>
    <n v="3878911300"/>
    <n v="4260286107"/>
    <n v="0"/>
    <n v="4207702429"/>
    <n v="52583678"/>
    <n v="3717919301"/>
    <n v="1889059561.29"/>
    <n v="1889059561.29"/>
    <n v="1889059561.29"/>
  </r>
  <r>
    <x v="18"/>
    <x v="1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091894471"/>
    <n v="77861652"/>
    <n v="5014032819"/>
    <n v="0"/>
    <n v="4994744125"/>
    <n v="19288694"/>
    <n v="4994744125"/>
    <n v="4424562042"/>
    <n v="4424562042"/>
    <n v="4424562042"/>
  </r>
  <r>
    <x v="18"/>
    <x v="1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817886069"/>
    <n v="3479970770"/>
    <n v="548786004"/>
    <n v="3749070835"/>
    <n v="0"/>
    <n v="2821030953"/>
    <n v="928039882"/>
    <n v="2621922330"/>
    <n v="2251335498"/>
    <n v="2251335498"/>
    <n v="2251335498"/>
  </r>
  <r>
    <x v="18"/>
    <x v="1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500073899"/>
    <n v="12948643144"/>
    <n v="49477676"/>
    <n v="15399239367"/>
    <n v="0"/>
    <n v="14015670903"/>
    <n v="1383568464"/>
    <n v="14010035679"/>
    <n v="11782577272"/>
    <n v="11782577272"/>
    <n v="11782577272"/>
  </r>
  <r>
    <x v="18"/>
    <x v="1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8460078"/>
    <n v="5145"/>
    <n v="6331468"/>
    <n v="122133755"/>
    <n v="0"/>
    <n v="122133755"/>
    <n v="0"/>
    <n v="121238432"/>
    <n v="90552026.090000004"/>
    <n v="90552026.090000004"/>
    <n v="90552026.090000004"/>
  </r>
  <r>
    <x v="18"/>
    <x v="1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483547323"/>
    <n v="769724871"/>
    <n v="50842083"/>
    <n v="2202430111"/>
    <n v="0"/>
    <n v="2188230111"/>
    <n v="14200000"/>
    <n v="2102005133"/>
    <n v="1330120836.1600001"/>
    <n v="1330120836.1600001"/>
    <n v="1330120836.1600001"/>
  </r>
  <r>
    <x v="19"/>
    <x v="19"/>
    <s v="A-02"/>
    <s v="A"/>
    <s v="02"/>
    <m/>
    <m/>
    <m/>
    <m/>
    <m/>
    <m/>
    <m/>
    <s v="Propios"/>
    <s v="27"/>
    <s v="CSF"/>
    <s v="ADQUISICIÓN DE BIENES  Y SERVICIOS"/>
    <n v="8920047"/>
    <n v="23075453"/>
    <n v="0"/>
    <n v="31995500"/>
    <n v="0"/>
    <n v="31995500"/>
    <n v="0"/>
    <n v="24005961"/>
    <n v="1018458"/>
    <n v="1018458"/>
    <n v="1018458"/>
  </r>
  <r>
    <x v="19"/>
    <x v="19"/>
    <s v="A-08-01"/>
    <s v="A"/>
    <s v="08"/>
    <s v="01"/>
    <m/>
    <m/>
    <m/>
    <m/>
    <m/>
    <m/>
    <s v="Propios"/>
    <s v="27"/>
    <s v="CSF"/>
    <s v="IMPUESTOS"/>
    <n v="0"/>
    <n v="58262056"/>
    <n v="3832799"/>
    <n v="54429257"/>
    <n v="0"/>
    <n v="54429257"/>
    <n v="0"/>
    <n v="48265577"/>
    <n v="48265577"/>
    <n v="48265577"/>
    <n v="48265577"/>
  </r>
  <r>
    <x v="19"/>
    <x v="1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774491227"/>
    <n v="14160000"/>
    <n v="762277512"/>
    <n v="5026373715"/>
    <n v="0"/>
    <n v="5026373715"/>
    <n v="0"/>
    <n v="5026373715"/>
    <n v="5026373715"/>
    <n v="5026373715"/>
    <n v="5026373715"/>
  </r>
  <r>
    <x v="19"/>
    <x v="1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440809817"/>
    <n v="0"/>
    <n v="169869704"/>
    <n v="1270940113"/>
    <n v="0"/>
    <n v="1270940113"/>
    <n v="0"/>
    <n v="1270940113"/>
    <n v="1270940113"/>
    <n v="1270940113"/>
    <n v="1270940113"/>
  </r>
  <r>
    <x v="19"/>
    <x v="1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3800000"/>
    <n v="5516320"/>
    <n v="0"/>
    <n v="229316320"/>
    <n v="0"/>
    <n v="228800000"/>
    <n v="516320"/>
    <n v="223971825"/>
    <n v="165345630"/>
    <n v="165345630"/>
    <n v="165345630"/>
  </r>
  <r>
    <x v="19"/>
    <x v="1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2255478"/>
    <n v="1004226336"/>
    <n v="2844037"/>
    <n v="1133637777"/>
    <n v="0"/>
    <n v="1133637777"/>
    <n v="0"/>
    <n v="1132714208"/>
    <n v="544680932"/>
    <n v="544680932"/>
    <n v="544680932"/>
  </r>
  <r>
    <x v="19"/>
    <x v="19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317458062"/>
    <n v="33294092"/>
    <n v="0"/>
    <n v="2350752154"/>
    <n v="0"/>
    <n v="2350752154"/>
    <n v="0"/>
    <n v="2350752154"/>
    <n v="2317458062"/>
    <n v="2317458062"/>
    <n v="2317458062"/>
  </r>
  <r>
    <x v="19"/>
    <x v="1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2484371686"/>
    <n v="6543283745"/>
    <n v="45941087941"/>
    <n v="0"/>
    <n v="45938249935"/>
    <n v="2838006"/>
    <n v="45928337285"/>
    <n v="40082490900"/>
    <n v="40082490900"/>
    <n v="40082490900"/>
  </r>
  <r>
    <x v="19"/>
    <x v="1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15069385"/>
    <n v="6000000"/>
    <n v="9069385"/>
    <n v="0"/>
    <n v="9069385"/>
    <n v="0"/>
    <n v="9069385"/>
    <n v="0"/>
    <n v="0"/>
    <n v="0"/>
  </r>
  <r>
    <x v="19"/>
    <x v="1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92223461"/>
    <n v="3458310575"/>
    <n v="924995348"/>
    <n v="3325538688"/>
    <n v="0"/>
    <n v="3300708288"/>
    <n v="24830400"/>
    <n v="3223226000"/>
    <n v="725305152"/>
    <n v="725305152"/>
    <n v="725305152"/>
  </r>
  <r>
    <x v="19"/>
    <x v="1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864981267"/>
    <n v="4832754"/>
    <n v="4860148513"/>
    <n v="0"/>
    <n v="4491208046"/>
    <n v="368940467"/>
    <n v="4491208046"/>
    <n v="3401905184"/>
    <n v="3401905184"/>
    <n v="3401905184"/>
  </r>
  <r>
    <x v="19"/>
    <x v="1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40982360"/>
    <n v="1334856797"/>
    <n v="880731"/>
    <n v="1674958426"/>
    <n v="0"/>
    <n v="1388219353"/>
    <n v="286739073"/>
    <n v="1303653526"/>
    <n v="1161236209"/>
    <n v="1161236209"/>
    <n v="1161236209"/>
  </r>
  <r>
    <x v="19"/>
    <x v="1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292751294"/>
    <n v="16963507780"/>
    <n v="221064940"/>
    <n v="19035194134"/>
    <n v="0"/>
    <n v="17506881090"/>
    <n v="1528313044"/>
    <n v="17262191172"/>
    <n v="14211600604"/>
    <n v="14211600604"/>
    <n v="14211600604"/>
  </r>
  <r>
    <x v="19"/>
    <x v="1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1187750"/>
    <n v="0"/>
    <n v="1767284"/>
    <n v="119420466"/>
    <n v="0"/>
    <n v="119420466"/>
    <n v="0"/>
    <n v="117547256"/>
    <n v="86130764"/>
    <n v="86130764"/>
    <n v="86130764"/>
  </r>
  <r>
    <x v="19"/>
    <x v="1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425830833"/>
    <n v="643643157"/>
    <n v="22756068"/>
    <n v="2046717922"/>
    <n v="0"/>
    <n v="2027313772"/>
    <n v="19404150"/>
    <n v="1826188693.01"/>
    <n v="992569331.88999999"/>
    <n v="992569331.88999999"/>
    <n v="992569331.88999999"/>
  </r>
  <r>
    <x v="20"/>
    <x v="20"/>
    <s v="A-02"/>
    <s v="A"/>
    <s v="02"/>
    <m/>
    <m/>
    <m/>
    <m/>
    <m/>
    <m/>
    <m/>
    <s v="Propios"/>
    <s v="27"/>
    <s v="CSF"/>
    <s v="ADQUISICIÓN DE BIENES  Y SERVICIOS"/>
    <n v="13380071"/>
    <n v="47315229"/>
    <n v="25792"/>
    <n v="60669508"/>
    <n v="0"/>
    <n v="60669508"/>
    <n v="0"/>
    <n v="42827495"/>
    <n v="13071014"/>
    <n v="13071014"/>
    <n v="13071014"/>
  </r>
  <r>
    <x v="20"/>
    <x v="20"/>
    <s v="A-08-01"/>
    <s v="A"/>
    <s v="08"/>
    <s v="01"/>
    <m/>
    <m/>
    <m/>
    <m/>
    <m/>
    <m/>
    <s v="Propios"/>
    <s v="27"/>
    <s v="CSF"/>
    <s v="IMPUESTOS"/>
    <n v="0"/>
    <n v="98807381"/>
    <n v="9037948"/>
    <n v="89769433"/>
    <n v="0"/>
    <n v="89769433"/>
    <n v="0"/>
    <n v="89769433"/>
    <n v="89769433"/>
    <n v="89769433"/>
    <n v="89769433"/>
  </r>
  <r>
    <x v="20"/>
    <x v="2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489697956"/>
    <n v="1286876485"/>
    <n v="18878162"/>
    <n v="7757696279"/>
    <n v="0"/>
    <n v="6413113811"/>
    <n v="1344582468"/>
    <n v="6413113811"/>
    <n v="6031073098"/>
    <n v="6031073098"/>
    <n v="6031073098"/>
  </r>
  <r>
    <x v="20"/>
    <x v="2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503781659"/>
    <n v="758008208"/>
    <n v="0"/>
    <n v="2261789867"/>
    <n v="0"/>
    <n v="2206681617"/>
    <n v="55108250"/>
    <n v="2206681617"/>
    <n v="1625842123"/>
    <n v="1625842123"/>
    <n v="1625842123"/>
  </r>
  <r>
    <x v="20"/>
    <x v="2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3800000"/>
    <n v="17874346"/>
    <n v="3450000"/>
    <n v="238224346"/>
    <n v="0"/>
    <n v="235225000"/>
    <n v="2999346"/>
    <n v="228338763"/>
    <n v="172242096"/>
    <n v="172242096"/>
    <n v="172242096"/>
  </r>
  <r>
    <x v="20"/>
    <x v="2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82852290"/>
    <n v="2216215446"/>
    <n v="552323703"/>
    <n v="1946744033"/>
    <n v="0"/>
    <n v="1946744033"/>
    <n v="0"/>
    <n v="1945617315"/>
    <n v="1475441852"/>
    <n v="1475441852"/>
    <n v="1475441852"/>
  </r>
  <r>
    <x v="20"/>
    <x v="20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5539204335"/>
    <n v="11512115"/>
    <n v="4637356"/>
    <n v="5546079094"/>
    <n v="0"/>
    <n v="5546079094"/>
    <n v="0"/>
    <n v="5546079094"/>
    <n v="5519482229"/>
    <n v="5519482229"/>
    <n v="5519482229"/>
  </r>
  <r>
    <x v="20"/>
    <x v="20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289264970"/>
    <n v="0"/>
    <n v="5289264970"/>
    <n v="0"/>
    <n v="5289264970"/>
    <n v="0"/>
    <n v="5289264970"/>
    <n v="4890906700"/>
    <n v="4890906700"/>
    <n v="4890906700"/>
  </r>
  <r>
    <x v="20"/>
    <x v="2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02871424278"/>
    <n v="16951263727"/>
    <n v="85920160551"/>
    <n v="0"/>
    <n v="85841534228"/>
    <n v="78626323"/>
    <n v="81149085951"/>
    <n v="75142660320"/>
    <n v="75142660320"/>
    <n v="75142660320"/>
  </r>
  <r>
    <x v="20"/>
    <x v="2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0"/>
    <x v="2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106539492"/>
    <n v="5195743526"/>
    <n v="1976188166"/>
    <n v="4326094852"/>
    <n v="0"/>
    <n v="4275902510"/>
    <n v="50192342"/>
    <n v="4161229720"/>
    <n v="1500779006"/>
    <n v="1500779006"/>
    <n v="1500779006"/>
  </r>
  <r>
    <x v="20"/>
    <x v="2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119818220"/>
    <n v="817427541"/>
    <n v="3302390679"/>
    <n v="0"/>
    <n v="3302390679"/>
    <n v="0"/>
    <n v="3302390679"/>
    <n v="2680298848"/>
    <n v="2680298848"/>
    <n v="2680298848"/>
  </r>
  <r>
    <x v="20"/>
    <x v="2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74823915"/>
    <n v="1735084698"/>
    <n v="150000000"/>
    <n v="2259908613"/>
    <n v="0"/>
    <n v="2092294779"/>
    <n v="167613834"/>
    <n v="2083230005"/>
    <n v="1454057862"/>
    <n v="1454057862"/>
    <n v="1454057862"/>
  </r>
  <r>
    <x v="20"/>
    <x v="2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178628975"/>
    <n v="18398466791"/>
    <n v="112514865"/>
    <n v="20464580901"/>
    <n v="0"/>
    <n v="20394570638"/>
    <n v="70010263"/>
    <n v="20298934725"/>
    <n v="16521486327"/>
    <n v="16521486327"/>
    <n v="16521486327"/>
  </r>
  <r>
    <x v="20"/>
    <x v="2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680610"/>
    <n v="1000000"/>
    <n v="4893298"/>
    <n v="123787312"/>
    <n v="0"/>
    <n v="123787312"/>
    <n v="0"/>
    <n v="123053685"/>
    <n v="91316803"/>
    <n v="91316803"/>
    <n v="91316803"/>
  </r>
  <r>
    <x v="20"/>
    <x v="2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935716792"/>
    <n v="735159463"/>
    <n v="226641557"/>
    <n v="2444234698"/>
    <n v="0"/>
    <n v="2423392411"/>
    <n v="20842287"/>
    <n v="2346988835.46"/>
    <n v="1452303124.1900001"/>
    <n v="1452303124.1900001"/>
    <n v="1452303124.1900001"/>
  </r>
  <r>
    <x v="21"/>
    <x v="21"/>
    <s v="A-02"/>
    <s v="A"/>
    <s v="02"/>
    <m/>
    <m/>
    <m/>
    <m/>
    <m/>
    <m/>
    <m/>
    <s v="Propios"/>
    <s v="27"/>
    <s v="CSF"/>
    <s v="ADQUISICIÓN DE BIENES  Y SERVICIOS"/>
    <n v="276133608"/>
    <n v="69437065"/>
    <n v="1500000"/>
    <n v="344070673"/>
    <n v="0"/>
    <n v="344070673"/>
    <n v="0"/>
    <n v="302032334"/>
    <n v="88870973"/>
    <n v="88870973"/>
    <n v="88870973"/>
  </r>
  <r>
    <x v="21"/>
    <x v="21"/>
    <s v="A-03-03-01-015"/>
    <s v="A"/>
    <s v="03"/>
    <s v="03"/>
    <s v="01"/>
    <s v="015"/>
    <m/>
    <m/>
    <m/>
    <m/>
    <s v="Propios"/>
    <s v="27"/>
    <s v="CSF"/>
    <s v="ADJUDICACIÓN Y LIBERACIÓN JUDICIAL"/>
    <n v="0"/>
    <n v="8966178"/>
    <n v="0"/>
    <n v="8966178"/>
    <n v="0"/>
    <n v="8966178"/>
    <n v="0"/>
    <n v="8966178"/>
    <n v="8966178"/>
    <n v="8966178"/>
    <n v="8966178"/>
  </r>
  <r>
    <x v="21"/>
    <x v="21"/>
    <s v="A-08-01"/>
    <s v="A"/>
    <s v="08"/>
    <s v="01"/>
    <m/>
    <m/>
    <m/>
    <m/>
    <m/>
    <m/>
    <s v="Propios"/>
    <s v="27"/>
    <s v="CSF"/>
    <s v="IMPUESTOS"/>
    <n v="0"/>
    <n v="142511701"/>
    <n v="0"/>
    <n v="142511701"/>
    <n v="0"/>
    <n v="142510784"/>
    <n v="917"/>
    <n v="142444522"/>
    <n v="142373007"/>
    <n v="142373007"/>
    <n v="142373007"/>
  </r>
  <r>
    <x v="21"/>
    <x v="2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682011439"/>
    <n v="0"/>
    <n v="261064219"/>
    <n v="8420947220"/>
    <n v="0"/>
    <n v="8420947220"/>
    <n v="0"/>
    <n v="8420068998"/>
    <n v="8031190028"/>
    <n v="8031190028"/>
    <n v="8031190028"/>
  </r>
  <r>
    <x v="21"/>
    <x v="2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291821532"/>
    <n v="269517488"/>
    <n v="0"/>
    <n v="3561339020"/>
    <n v="0"/>
    <n v="3291821532"/>
    <n v="269517488"/>
    <n v="3291821532"/>
    <n v="3132637410"/>
    <n v="3132637410"/>
    <n v="3132637410"/>
  </r>
  <r>
    <x v="21"/>
    <x v="2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94150000"/>
    <n v="44505853"/>
    <n v="173125000"/>
    <n v="465530853"/>
    <n v="0"/>
    <n v="441025000"/>
    <n v="24505853"/>
    <n v="439852172"/>
    <n v="299254541"/>
    <n v="299254541"/>
    <n v="299254541"/>
  </r>
  <r>
    <x v="21"/>
    <x v="2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59151328"/>
    <n v="3610463767"/>
    <n v="1325777240"/>
    <n v="2443837855"/>
    <n v="0"/>
    <n v="2421743362"/>
    <n v="22094493"/>
    <n v="2415165348"/>
    <n v="534560148"/>
    <n v="534560148"/>
    <n v="534560148"/>
  </r>
  <r>
    <x v="21"/>
    <x v="2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987818586"/>
    <n v="12539175940"/>
    <n v="13974227936"/>
    <n v="15552766590"/>
    <n v="0"/>
    <n v="15539866819"/>
    <n v="12899771"/>
    <n v="15539866819"/>
    <n v="9964838489"/>
    <n v="9964838489"/>
    <n v="9964838489"/>
  </r>
  <r>
    <x v="21"/>
    <x v="21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39272632"/>
    <n v="0"/>
    <n v="39272632"/>
    <n v="0"/>
    <n v="39272632"/>
    <n v="0"/>
    <n v="39272632"/>
    <n v="0"/>
    <n v="0"/>
    <n v="0"/>
  </r>
  <r>
    <x v="21"/>
    <x v="2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27108083299"/>
    <n v="44867824605"/>
    <n v="182240258694"/>
    <n v="0"/>
    <n v="181749174208"/>
    <n v="491084486"/>
    <n v="177899299414"/>
    <n v="138497978120.64001"/>
    <n v="138497978120.64001"/>
    <n v="138497978120.64001"/>
  </r>
  <r>
    <x v="21"/>
    <x v="2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5617929795"/>
    <n v="6000000"/>
    <n v="5611929795"/>
    <n v="0"/>
    <n v="5556754684"/>
    <n v="55175111"/>
    <n v="5542568717"/>
    <n v="5308917494"/>
    <n v="5308917494"/>
    <n v="5308917494"/>
  </r>
  <r>
    <x v="21"/>
    <x v="2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355404750"/>
    <n v="14552448174"/>
    <n v="5412868335"/>
    <n v="11494984589"/>
    <n v="0"/>
    <n v="10236284390"/>
    <n v="1258700199"/>
    <n v="7212604172"/>
    <n v="1540850391"/>
    <n v="1540850391"/>
    <n v="1540850391"/>
  </r>
  <r>
    <x v="21"/>
    <x v="2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6168955506"/>
    <n v="286636550"/>
    <n v="5882318956"/>
    <n v="0"/>
    <n v="5666383722"/>
    <n v="215935234"/>
    <n v="5666031288"/>
    <n v="4535351797"/>
    <n v="4535351797"/>
    <n v="4535351797"/>
  </r>
  <r>
    <x v="21"/>
    <x v="2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752448485"/>
    <n v="20356105854"/>
    <n v="0"/>
    <n v="21108554339"/>
    <n v="0"/>
    <n v="18786286461"/>
    <n v="2322267878"/>
    <n v="18267150265"/>
    <n v="15037977279.5"/>
    <n v="15037977279.5"/>
    <n v="15037977279.5"/>
  </r>
  <r>
    <x v="21"/>
    <x v="2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496868257"/>
    <n v="12116682061"/>
    <n v="14308466"/>
    <n v="16599241852"/>
    <n v="0"/>
    <n v="16413440326"/>
    <n v="185801526"/>
    <n v="16017569517"/>
    <n v="12103334592"/>
    <n v="12103334592"/>
    <n v="12103334592"/>
  </r>
  <r>
    <x v="21"/>
    <x v="2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537113"/>
    <n v="0"/>
    <n v="0"/>
    <n v="127537113"/>
    <n v="0"/>
    <n v="120394490"/>
    <n v="7142623"/>
    <n v="118476887"/>
    <n v="88524376"/>
    <n v="88524376"/>
    <n v="88524376"/>
  </r>
  <r>
    <x v="21"/>
    <x v="2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715336738"/>
    <n v="2803493397"/>
    <n v="242342798"/>
    <n v="5276487337"/>
    <n v="0"/>
    <n v="3818410006"/>
    <n v="1458077331"/>
    <n v="3120319775.52"/>
    <n v="1852964727.8299999"/>
    <n v="1852964727.8299999"/>
    <n v="1852964727.8299999"/>
  </r>
  <r>
    <x v="22"/>
    <x v="22"/>
    <s v="A-02"/>
    <s v="A"/>
    <s v="02"/>
    <m/>
    <m/>
    <m/>
    <m/>
    <m/>
    <m/>
    <m/>
    <s v="Propios"/>
    <s v="27"/>
    <s v="CSF"/>
    <s v="ADQUISICIÓN DE BIENES  Y SERVICIOS"/>
    <n v="21185112"/>
    <n v="36545610"/>
    <n v="0"/>
    <n v="57730722"/>
    <n v="0"/>
    <n v="57626575"/>
    <n v="104147"/>
    <n v="33977584"/>
    <n v="11765604"/>
    <n v="11765604"/>
    <n v="11765604"/>
  </r>
  <r>
    <x v="22"/>
    <x v="22"/>
    <s v="A-08-01"/>
    <s v="A"/>
    <s v="08"/>
    <s v="01"/>
    <m/>
    <m/>
    <m/>
    <m/>
    <m/>
    <m/>
    <s v="Propios"/>
    <s v="27"/>
    <s v="CSF"/>
    <s v="IMPUESTOS"/>
    <n v="0"/>
    <n v="64162552"/>
    <n v="8627922"/>
    <n v="55534630"/>
    <n v="0"/>
    <n v="55534630"/>
    <n v="0"/>
    <n v="55534630"/>
    <n v="55534630"/>
    <n v="55534630"/>
    <n v="55534630"/>
  </r>
  <r>
    <x v="22"/>
    <x v="2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70466086"/>
    <n v="0"/>
    <n v="205959991"/>
    <n v="664506095"/>
    <n v="0"/>
    <n v="664506095"/>
    <n v="0"/>
    <n v="664506095"/>
    <n v="664506095"/>
    <n v="664506095"/>
    <n v="664506095"/>
  </r>
  <r>
    <x v="22"/>
    <x v="2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50956595"/>
    <n v="0"/>
    <n v="3922634"/>
    <n v="147033961"/>
    <n v="0"/>
    <n v="147033961"/>
    <n v="0"/>
    <n v="147033961"/>
    <n v="147033961"/>
    <n v="147033961"/>
    <n v="147033961"/>
  </r>
  <r>
    <x v="22"/>
    <x v="2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17000000"/>
    <n v="64908448"/>
    <n v="23460000"/>
    <n v="258448448"/>
    <n v="0"/>
    <n v="258448448"/>
    <n v="0"/>
    <n v="215845314"/>
    <n v="154173132"/>
    <n v="154173132"/>
    <n v="154173132"/>
  </r>
  <r>
    <x v="22"/>
    <x v="2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46459494"/>
    <n v="4641393892"/>
    <n v="3305238359"/>
    <n v="1482615027"/>
    <n v="0"/>
    <n v="1482615027"/>
    <n v="0"/>
    <n v="1480807229"/>
    <n v="77262697"/>
    <n v="77262697"/>
    <n v="77262697"/>
  </r>
  <r>
    <x v="22"/>
    <x v="2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9669558784"/>
    <n v="249650536"/>
    <n v="499301072"/>
    <n v="19419908248"/>
    <n v="0"/>
    <n v="19419908248"/>
    <n v="0"/>
    <n v="19419908248"/>
    <n v="19419908248"/>
    <n v="19419908248"/>
    <n v="19419908248"/>
  </r>
  <r>
    <x v="22"/>
    <x v="2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88081111725"/>
    <n v="23439933184"/>
    <n v="164641178541"/>
    <n v="0"/>
    <n v="164623811239"/>
    <n v="17367302"/>
    <n v="158976445634"/>
    <n v="116483963806"/>
    <n v="116483963806"/>
    <n v="116483963806"/>
  </r>
  <r>
    <x v="22"/>
    <x v="2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2"/>
    <x v="22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4179455316"/>
    <n v="0"/>
    <n v="4179455316"/>
    <n v="0"/>
    <n v="4179455316"/>
    <n v="0"/>
    <n v="4179455316"/>
    <n v="0"/>
    <n v="0"/>
    <n v="0"/>
  </r>
  <r>
    <x v="22"/>
    <x v="2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642155088"/>
    <n v="6819035796"/>
    <n v="2541869017"/>
    <n v="5919321867"/>
    <n v="0"/>
    <n v="5724400131.3500004"/>
    <n v="194921735.65000001"/>
    <n v="5476046169.3500004"/>
    <n v="1820153403.6900001"/>
    <n v="1820153403.6900001"/>
    <n v="1820153403.6900001"/>
  </r>
  <r>
    <x v="22"/>
    <x v="2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20771522"/>
    <n v="0"/>
    <n v="420771522"/>
    <n v="0"/>
    <n v="420771522"/>
    <n v="0"/>
    <n v="402550920"/>
    <n v="262657808"/>
    <n v="262657808"/>
    <n v="262657808"/>
  </r>
  <r>
    <x v="22"/>
    <x v="2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2920549"/>
    <n v="525493162"/>
    <n v="17916131"/>
    <n v="530497580"/>
    <n v="0"/>
    <n v="509178272"/>
    <n v="21319308"/>
    <n v="448001636"/>
    <n v="323990820"/>
    <n v="323990820"/>
    <n v="323990820"/>
  </r>
  <r>
    <x v="22"/>
    <x v="2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504250737"/>
    <n v="2714360952"/>
    <n v="213019774"/>
    <n v="4005591915"/>
    <n v="0"/>
    <n v="4004625783"/>
    <n v="966132"/>
    <n v="3925851422"/>
    <n v="2608747333"/>
    <n v="2608747333"/>
    <n v="2608747333"/>
  </r>
  <r>
    <x v="22"/>
    <x v="2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78750232"/>
    <n v="0"/>
    <n v="19317229"/>
    <n v="159433003"/>
    <n v="0"/>
    <n v="159433003"/>
    <n v="0"/>
    <n v="157402310"/>
    <n v="113619752"/>
    <n v="113619752"/>
    <n v="113619752"/>
  </r>
  <r>
    <x v="22"/>
    <x v="2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92640618"/>
    <n v="2316254019"/>
    <n v="2057649199"/>
    <n v="2151245438"/>
    <n v="0"/>
    <n v="2060336050.04"/>
    <n v="90909387.959999993"/>
    <n v="1937031360.6099999"/>
    <n v="1441141601.0699999"/>
    <n v="1441141601.0699999"/>
    <n v="1441141601.0699999"/>
  </r>
  <r>
    <x v="23"/>
    <x v="23"/>
    <s v="A-02"/>
    <s v="A"/>
    <s v="02"/>
    <m/>
    <m/>
    <m/>
    <m/>
    <m/>
    <m/>
    <m/>
    <s v="Propios"/>
    <s v="27"/>
    <s v="CSF"/>
    <s v="ADQUISICIÓN DE BIENES  Y SERVICIOS"/>
    <n v="13380071"/>
    <n v="135182750"/>
    <n v="13380071"/>
    <n v="135182750"/>
    <n v="0"/>
    <n v="135182750"/>
    <n v="0"/>
    <n v="123405851"/>
    <n v="74488337"/>
    <n v="74488337"/>
    <n v="74488337"/>
  </r>
  <r>
    <x v="23"/>
    <x v="23"/>
    <s v="A-03-03-01-015"/>
    <s v="A"/>
    <s v="03"/>
    <s v="03"/>
    <s v="01"/>
    <s v="015"/>
    <m/>
    <m/>
    <m/>
    <m/>
    <s v="Propios"/>
    <s v="27"/>
    <s v="CSF"/>
    <s v="ADJUDICACIÓN Y LIBERACIÓN JUDICIAL"/>
    <n v="0"/>
    <n v="40240000"/>
    <n v="0"/>
    <n v="40240000"/>
    <n v="0"/>
    <n v="40240000"/>
    <n v="0"/>
    <n v="12918319"/>
    <n v="12809032"/>
    <n v="12809032"/>
    <n v="12809032"/>
  </r>
  <r>
    <x v="23"/>
    <x v="23"/>
    <s v="A-08-01"/>
    <s v="A"/>
    <s v="08"/>
    <s v="01"/>
    <m/>
    <m/>
    <m/>
    <m/>
    <m/>
    <m/>
    <s v="Propios"/>
    <s v="27"/>
    <s v="CSF"/>
    <s v="IMPUESTOS"/>
    <n v="0"/>
    <n v="164245242"/>
    <n v="0"/>
    <n v="164245242"/>
    <n v="0"/>
    <n v="164158242"/>
    <n v="87000"/>
    <n v="144946412"/>
    <n v="136800393.12"/>
    <n v="136800393.12"/>
    <n v="136800393.12"/>
  </r>
  <r>
    <x v="23"/>
    <x v="2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9622929543"/>
    <n v="0"/>
    <n v="700844083"/>
    <n v="8922085460"/>
    <n v="0"/>
    <n v="8907027778.2299995"/>
    <n v="15057681.77"/>
    <n v="8907027778.2299995"/>
    <n v="8906535345.2299995"/>
    <n v="8906535345.2299995"/>
    <n v="8906535345.2299995"/>
  </r>
  <r>
    <x v="23"/>
    <x v="2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92794342"/>
    <n v="0"/>
    <n v="84059471"/>
    <n v="808734871"/>
    <n v="0"/>
    <n v="751378848"/>
    <n v="57356023"/>
    <n v="751378848"/>
    <n v="751300878"/>
    <n v="751300878"/>
    <n v="751300878"/>
  </r>
  <r>
    <x v="23"/>
    <x v="2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96050000"/>
    <n v="41549179"/>
    <n v="32767871"/>
    <n v="604831308"/>
    <n v="0"/>
    <n v="599288129"/>
    <n v="5543179"/>
    <n v="594833080"/>
    <n v="435718820.56"/>
    <n v="435718820.56"/>
    <n v="435718820.56"/>
  </r>
  <r>
    <x v="23"/>
    <x v="2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08243951"/>
    <n v="3937777147"/>
    <n v="3241000"/>
    <n v="4042780098"/>
    <n v="0"/>
    <n v="4042780098"/>
    <n v="0"/>
    <n v="4040359690"/>
    <n v="2454755226"/>
    <n v="2454755226"/>
    <n v="2454755226"/>
  </r>
  <r>
    <x v="23"/>
    <x v="2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408481785"/>
    <n v="1495257660"/>
    <n v="40901975"/>
    <n v="4862837470"/>
    <n v="0"/>
    <n v="4862837469.21"/>
    <n v="0.79"/>
    <n v="4839223164.21"/>
    <n v="4706243460.21"/>
    <n v="4706243460.21"/>
    <n v="4706243460.21"/>
  </r>
  <r>
    <x v="23"/>
    <x v="2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3092944064"/>
    <n v="25743865165"/>
    <n v="147349078899"/>
    <n v="0"/>
    <n v="146194880462"/>
    <n v="1154198437"/>
    <n v="146170840890"/>
    <n v="128430982616"/>
    <n v="128430982616"/>
    <n v="128430982616"/>
  </r>
  <r>
    <x v="23"/>
    <x v="2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3"/>
    <x v="2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033963985"/>
    <n v="15790866695"/>
    <n v="3840302501"/>
    <n v="13984528179"/>
    <n v="0"/>
    <n v="13637849663"/>
    <n v="346678516"/>
    <n v="10800703350"/>
    <n v="8488898876.6400003"/>
    <n v="8488898876.6400003"/>
    <n v="8488898876.6400003"/>
  </r>
  <r>
    <x v="23"/>
    <x v="2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066515350"/>
    <n v="140434068"/>
    <n v="2926081282"/>
    <n v="0"/>
    <n v="2823578488"/>
    <n v="102502794"/>
    <n v="2805868790"/>
    <n v="2151847146"/>
    <n v="2151847146"/>
    <n v="2151847146"/>
  </r>
  <r>
    <x v="23"/>
    <x v="2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35941697"/>
    <n v="27617835063"/>
    <n v="1106011921"/>
    <n v="27047764839"/>
    <n v="0"/>
    <n v="26533545268"/>
    <n v="514219571"/>
    <n v="26190132327"/>
    <n v="21475122284"/>
    <n v="21475122284"/>
    <n v="21475122284"/>
  </r>
  <r>
    <x v="23"/>
    <x v="2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594755334"/>
    <n v="3671201176"/>
    <n v="142713362"/>
    <n v="8123243148"/>
    <n v="0"/>
    <n v="5802759321"/>
    <n v="2320483827"/>
    <n v="5637093457"/>
    <n v="4222403803.9099998"/>
    <n v="4222403803.9099998"/>
    <n v="4222403803.9099998"/>
  </r>
  <r>
    <x v="23"/>
    <x v="2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01322304"/>
    <n v="8421700"/>
    <n v="13885050"/>
    <n v="195858954"/>
    <n v="0"/>
    <n v="195858954"/>
    <n v="0"/>
    <n v="190981012"/>
    <n v="143842274"/>
    <n v="143842274"/>
    <n v="143842274"/>
  </r>
  <r>
    <x v="23"/>
    <x v="2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861854818"/>
    <n v="3138727928"/>
    <n v="1219531910"/>
    <n v="4781050836"/>
    <n v="0"/>
    <n v="4638819545.5"/>
    <n v="142231290.5"/>
    <n v="4306548247.5"/>
    <n v="2456755972.9499998"/>
    <n v="2456755972.9499998"/>
    <n v="2456755972.9499998"/>
  </r>
  <r>
    <x v="24"/>
    <x v="24"/>
    <s v="A-02"/>
    <s v="A"/>
    <s v="02"/>
    <m/>
    <m/>
    <m/>
    <m/>
    <m/>
    <m/>
    <m/>
    <s v="Propios"/>
    <s v="27"/>
    <s v="CSF"/>
    <s v="ADQUISICIÓN DE BIENES  Y SERVICIOS"/>
    <n v="1474072436"/>
    <n v="141127372"/>
    <n v="383511163"/>
    <n v="1231688645"/>
    <n v="0"/>
    <n v="1231688645"/>
    <n v="0"/>
    <n v="1199590181"/>
    <n v="681648452"/>
    <n v="681648452"/>
    <n v="681648452"/>
  </r>
  <r>
    <x v="24"/>
    <x v="24"/>
    <s v="A-03-03-01-015"/>
    <s v="A"/>
    <s v="03"/>
    <s v="03"/>
    <s v="01"/>
    <s v="015"/>
    <m/>
    <m/>
    <m/>
    <m/>
    <s v="Propios"/>
    <s v="27"/>
    <s v="CSF"/>
    <s v="ADJUDICACIÓN Y LIBERACIÓN JUDICIAL"/>
    <n v="0"/>
    <n v="23215700"/>
    <n v="323300"/>
    <n v="22892400"/>
    <n v="0"/>
    <n v="22892400"/>
    <n v="0"/>
    <n v="22892400"/>
    <n v="22892400"/>
    <n v="22892400"/>
    <n v="22892400"/>
  </r>
  <r>
    <x v="24"/>
    <x v="24"/>
    <s v="A-08-01"/>
    <s v="A"/>
    <s v="08"/>
    <s v="01"/>
    <m/>
    <m/>
    <m/>
    <m/>
    <m/>
    <m/>
    <s v="Propios"/>
    <s v="27"/>
    <s v="CSF"/>
    <s v="IMPUESTOS"/>
    <n v="0"/>
    <n v="442027883"/>
    <n v="0"/>
    <n v="442027883"/>
    <n v="0"/>
    <n v="442027883"/>
    <n v="0"/>
    <n v="314606371"/>
    <n v="314331699.58999997"/>
    <n v="314331699.58999997"/>
    <n v="314331699.58999997"/>
  </r>
  <r>
    <x v="24"/>
    <x v="2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8525669938"/>
    <n v="0"/>
    <n v="39309090"/>
    <n v="28486360848"/>
    <n v="0"/>
    <n v="27659588436"/>
    <n v="826772412"/>
    <n v="27659588436"/>
    <n v="27309994657"/>
    <n v="27309994657"/>
    <n v="27309994657"/>
  </r>
  <r>
    <x v="24"/>
    <x v="2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676756275"/>
    <n v="1508252799"/>
    <n v="3048035600"/>
    <n v="5136973474"/>
    <n v="0"/>
    <n v="3585228672"/>
    <n v="1551744802"/>
    <n v="3585228672"/>
    <n v="3512231593"/>
    <n v="3512231593"/>
    <n v="3512231593"/>
  </r>
  <r>
    <x v="24"/>
    <x v="2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38300000"/>
    <n v="33545132"/>
    <n v="30145000"/>
    <n v="541700132"/>
    <n v="0"/>
    <n v="528155000"/>
    <n v="13545132"/>
    <n v="519462720"/>
    <n v="362811602"/>
    <n v="362811602"/>
    <n v="362811602"/>
  </r>
  <r>
    <x v="24"/>
    <x v="2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68633544"/>
    <n v="6965798656"/>
    <n v="1922850447"/>
    <n v="5311581753"/>
    <n v="0"/>
    <n v="5311581753"/>
    <n v="0"/>
    <n v="5307586874"/>
    <n v="410851568"/>
    <n v="410851568"/>
    <n v="410851568"/>
  </r>
  <r>
    <x v="24"/>
    <x v="2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9089507398"/>
    <n v="0"/>
    <n v="29039762430"/>
    <n v="49744968"/>
    <n v="0"/>
    <n v="49744968"/>
    <n v="0"/>
    <n v="49744968"/>
    <n v="44800653"/>
    <n v="44800653"/>
    <n v="44800653"/>
  </r>
  <r>
    <x v="24"/>
    <x v="2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438740896096"/>
    <n v="52099185726"/>
    <n v="386641710370"/>
    <n v="0"/>
    <n v="386108427054"/>
    <n v="533283316"/>
    <n v="370935330995"/>
    <n v="280088950871"/>
    <n v="280088950871"/>
    <n v="280088950871"/>
  </r>
  <r>
    <x v="24"/>
    <x v="2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4"/>
    <x v="2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7004928254"/>
    <n v="11748762939"/>
    <n v="12669621207"/>
    <n v="16084069986"/>
    <n v="0"/>
    <n v="15499984443"/>
    <n v="584085543"/>
    <n v="14967064727"/>
    <n v="8857873239"/>
    <n v="8857873239"/>
    <n v="8857873239"/>
  </r>
  <r>
    <x v="24"/>
    <x v="2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720000000"/>
    <n v="24397682539"/>
    <n v="0"/>
    <n v="25117682539"/>
    <n v="0"/>
    <n v="24860206864"/>
    <n v="257475675"/>
    <n v="24650596864"/>
    <n v="19238779251"/>
    <n v="19238779251"/>
    <n v="19238779251"/>
  </r>
  <r>
    <x v="24"/>
    <x v="2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707940567"/>
    <n v="11891622740"/>
    <n v="158012196"/>
    <n v="13441551111"/>
    <n v="0"/>
    <n v="5752777391"/>
    <n v="7688773720"/>
    <n v="5017964411"/>
    <n v="3487859743"/>
    <n v="3487859743"/>
    <n v="3487859743"/>
  </r>
  <r>
    <x v="24"/>
    <x v="2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6338183118"/>
    <n v="76361478886"/>
    <n v="227790370"/>
    <n v="82471871634"/>
    <n v="0"/>
    <n v="82301136611.699997"/>
    <n v="170735022.30000001"/>
    <n v="79912730237.699997"/>
    <n v="66953970070.93"/>
    <n v="66953970070.93"/>
    <n v="66953970070.93"/>
  </r>
  <r>
    <x v="24"/>
    <x v="2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01135893"/>
    <n v="0"/>
    <n v="183152"/>
    <n v="200952741"/>
    <n v="0"/>
    <n v="200952741"/>
    <n v="0"/>
    <n v="198460242"/>
    <n v="147730651"/>
    <n v="147730651"/>
    <n v="147730651"/>
  </r>
  <r>
    <x v="24"/>
    <x v="2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097325155"/>
    <n v="1254036896"/>
    <n v="746407122"/>
    <n v="6604954929"/>
    <n v="0"/>
    <n v="6532747242"/>
    <n v="72207687"/>
    <n v="5866299366.6000004"/>
    <n v="4305082673.7799997"/>
    <n v="4305082673.7799997"/>
    <n v="4305082673.7799997"/>
  </r>
  <r>
    <x v="25"/>
    <x v="25"/>
    <s v="A-02"/>
    <s v="A"/>
    <s v="02"/>
    <m/>
    <m/>
    <m/>
    <m/>
    <m/>
    <m/>
    <m/>
    <s v="Propios"/>
    <s v="27"/>
    <s v="CSF"/>
    <s v="ADQUISICIÓN DE BIENES  Y SERVICIOS"/>
    <n v="13380071"/>
    <n v="39521988"/>
    <n v="0"/>
    <n v="52902059"/>
    <n v="0"/>
    <n v="52791398"/>
    <n v="110661"/>
    <n v="27206540"/>
    <n v="13826922"/>
    <n v="13826922"/>
    <n v="13826922"/>
  </r>
  <r>
    <x v="25"/>
    <x v="25"/>
    <s v="A-08-01"/>
    <s v="A"/>
    <s v="08"/>
    <s v="01"/>
    <m/>
    <m/>
    <m/>
    <m/>
    <m/>
    <m/>
    <s v="Propios"/>
    <s v="27"/>
    <s v="CSF"/>
    <s v="IMPUESTOS"/>
    <n v="0"/>
    <n v="59432916"/>
    <n v="355358"/>
    <n v="59077558"/>
    <n v="0"/>
    <n v="59077558"/>
    <n v="0"/>
    <n v="59077558"/>
    <n v="37568191"/>
    <n v="37568191"/>
    <n v="37568191"/>
  </r>
  <r>
    <x v="25"/>
    <x v="2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58332798"/>
    <n v="6360182"/>
    <n v="21162897"/>
    <n v="1843530083"/>
    <n v="0"/>
    <n v="1843530083"/>
    <n v="0"/>
    <n v="1843530083"/>
    <n v="1754854350"/>
    <n v="1754854350"/>
    <n v="1754854350"/>
  </r>
  <r>
    <x v="25"/>
    <x v="2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2050000"/>
    <n v="20789659"/>
    <n v="20825000"/>
    <n v="172014659"/>
    <n v="0"/>
    <n v="172014659"/>
    <n v="0"/>
    <n v="151923385"/>
    <n v="106452923.72"/>
    <n v="106452923.72"/>
    <n v="106452923.72"/>
  </r>
  <r>
    <x v="25"/>
    <x v="2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0"/>
    <n v="2856472000"/>
    <n v="1951696350"/>
    <n v="904775650"/>
    <n v="0"/>
    <n v="904775650"/>
    <n v="0"/>
    <n v="902623493"/>
    <n v="345553756.06999999"/>
    <n v="345553756.06999999"/>
    <n v="345553756.06999999"/>
  </r>
  <r>
    <x v="25"/>
    <x v="2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513159689"/>
    <n v="232984398"/>
    <n v="0"/>
    <n v="746144087"/>
    <n v="0"/>
    <n v="746144087"/>
    <n v="0"/>
    <n v="746144087"/>
    <n v="746144087"/>
    <n v="746144087"/>
    <n v="746144087"/>
  </r>
  <r>
    <x v="25"/>
    <x v="2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9461595945"/>
    <n v="5407932749"/>
    <n v="54053663196"/>
    <n v="0"/>
    <n v="53909737833"/>
    <n v="143925363"/>
    <n v="53897509804"/>
    <n v="45359431453.57"/>
    <n v="45359431453.57"/>
    <n v="45359431453.57"/>
  </r>
  <r>
    <x v="25"/>
    <x v="2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7346218"/>
    <n v="6000000"/>
    <n v="1346218"/>
    <n v="0"/>
    <n v="1346218"/>
    <n v="0"/>
    <n v="1346218"/>
    <n v="0"/>
    <n v="0"/>
    <n v="0"/>
  </r>
  <r>
    <x v="25"/>
    <x v="2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98529461"/>
    <n v="9312152219"/>
    <n v="1745400405"/>
    <n v="8365281275"/>
    <n v="0"/>
    <n v="8076891607"/>
    <n v="288389668"/>
    <n v="7834881057"/>
    <n v="3690269345.5100002"/>
    <n v="3690269345.5100002"/>
    <n v="3690269345.5100002"/>
  </r>
  <r>
    <x v="25"/>
    <x v="2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2671778"/>
    <n v="0"/>
    <n v="22671778"/>
    <n v="0"/>
    <n v="22671778"/>
    <n v="0"/>
    <n v="22671778"/>
    <n v="10833583"/>
    <n v="10833583"/>
    <n v="10833583"/>
  </r>
  <r>
    <x v="25"/>
    <x v="2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6231247"/>
    <n v="5450320479"/>
    <n v="496194110"/>
    <n v="4980357616"/>
    <n v="0"/>
    <n v="4804278594"/>
    <n v="176079022"/>
    <n v="4172022084"/>
    <n v="2912311059"/>
    <n v="2912311059"/>
    <n v="2912311059"/>
  </r>
  <r>
    <x v="25"/>
    <x v="2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48963643"/>
    <n v="659079810"/>
    <n v="0"/>
    <n v="2108043453"/>
    <n v="0"/>
    <n v="1827113745"/>
    <n v="280929708"/>
    <n v="1637259131"/>
    <n v="1080102349.0999999"/>
    <n v="1080102349.0999999"/>
    <n v="1080102349.0999999"/>
  </r>
  <r>
    <x v="25"/>
    <x v="2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7282101"/>
    <n v="3006729"/>
    <n v="3755669"/>
    <n v="66533161"/>
    <n v="0"/>
    <n v="66533161"/>
    <n v="0"/>
    <n v="65264137"/>
    <n v="48557148.710000001"/>
    <n v="48557148.710000001"/>
    <n v="48557148.710000001"/>
  </r>
  <r>
    <x v="25"/>
    <x v="2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341605839"/>
    <n v="284374693"/>
    <n v="148765968"/>
    <n v="1477214564"/>
    <n v="0"/>
    <n v="1444746881"/>
    <n v="32467683"/>
    <n v="1364394902"/>
    <n v="739531695.08000004"/>
    <n v="739531695.08000004"/>
    <n v="739531695.08000004"/>
  </r>
  <r>
    <x v="26"/>
    <x v="26"/>
    <s v="A-02"/>
    <s v="A"/>
    <s v="02"/>
    <m/>
    <m/>
    <m/>
    <m/>
    <m/>
    <m/>
    <m/>
    <s v="Propios"/>
    <s v="27"/>
    <s v="CSF"/>
    <s v="ADQUISICIÓN DE BIENES  Y SERVICIOS"/>
    <n v="210083531"/>
    <n v="26074819"/>
    <n v="0"/>
    <n v="236158350"/>
    <n v="0"/>
    <n v="232658350"/>
    <n v="3500000"/>
    <n v="162305040"/>
    <n v="130182159.89"/>
    <n v="130182159.89"/>
    <n v="130182159.89"/>
  </r>
  <r>
    <x v="26"/>
    <x v="26"/>
    <s v="A-08-01"/>
    <s v="A"/>
    <s v="08"/>
    <s v="01"/>
    <m/>
    <m/>
    <m/>
    <m/>
    <m/>
    <m/>
    <s v="Propios"/>
    <s v="27"/>
    <s v="CSF"/>
    <s v="IMPUESTOS"/>
    <n v="0"/>
    <n v="36843188"/>
    <n v="2483959"/>
    <n v="34359229"/>
    <n v="0"/>
    <n v="34359229"/>
    <n v="0"/>
    <n v="34359229"/>
    <n v="34359229"/>
    <n v="34359229"/>
    <n v="34359229"/>
  </r>
  <r>
    <x v="26"/>
    <x v="2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59163369"/>
    <n v="0"/>
    <n v="612991722"/>
    <n v="1246171647"/>
    <n v="0"/>
    <n v="1246117947"/>
    <n v="53700"/>
    <n v="1246117947"/>
    <n v="1245604525"/>
    <n v="1245604525"/>
    <n v="1245604525"/>
  </r>
  <r>
    <x v="26"/>
    <x v="2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83076548"/>
    <n v="0"/>
    <n v="105875703"/>
    <n v="377200845"/>
    <n v="0"/>
    <n v="377200844.73000002"/>
    <n v="0.27"/>
    <n v="377200844.73000002"/>
    <n v="377200844.73000002"/>
    <n v="377200844.73000002"/>
    <n v="377200844.73000002"/>
  </r>
  <r>
    <x v="26"/>
    <x v="2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9800000"/>
    <n v="63202844"/>
    <n v="20100000"/>
    <n v="272902844"/>
    <n v="0"/>
    <n v="235705000"/>
    <n v="37197844"/>
    <n v="229522494"/>
    <n v="167648625.41999999"/>
    <n v="167648625.41999999"/>
    <n v="167648625.41999999"/>
  </r>
  <r>
    <x v="26"/>
    <x v="2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10501451"/>
    <n v="1703788201"/>
    <n v="1330731899"/>
    <n v="583557753"/>
    <n v="0"/>
    <n v="583557753"/>
    <n v="0"/>
    <n v="578530776"/>
    <n v="141897297.11000001"/>
    <n v="141897297.11000001"/>
    <n v="141897297.11000001"/>
  </r>
  <r>
    <x v="26"/>
    <x v="2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8171905133"/>
    <n v="4637970138"/>
    <n v="53533934995"/>
    <n v="0"/>
    <n v="53394362998"/>
    <n v="139571997"/>
    <n v="53357339329"/>
    <n v="41588843115"/>
    <n v="41588843115"/>
    <n v="41588843115"/>
  </r>
  <r>
    <x v="26"/>
    <x v="2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6"/>
    <x v="2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926329760"/>
    <n v="2755185378"/>
    <n v="1121038694"/>
    <n v="2560476444"/>
    <n v="0"/>
    <n v="2311181647"/>
    <n v="249294797"/>
    <n v="2193471175"/>
    <n v="1171706869.79"/>
    <n v="1171706869.79"/>
    <n v="1171706869.79"/>
  </r>
  <r>
    <x v="26"/>
    <x v="2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304330440"/>
    <n v="0"/>
    <n v="2304330440"/>
    <n v="0"/>
    <n v="2099282876"/>
    <n v="205047564"/>
    <n v="2088716876"/>
    <n v="998517524.42999995"/>
    <n v="998517524.42999995"/>
    <n v="998517524.42999995"/>
  </r>
  <r>
    <x v="26"/>
    <x v="2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70786604"/>
    <n v="6413715267"/>
    <n v="32243611"/>
    <n v="6552258260"/>
    <n v="0"/>
    <n v="5872766264.25"/>
    <n v="679491995.75"/>
    <n v="5506337611.25"/>
    <n v="3095048415"/>
    <n v="3095048415"/>
    <n v="3095048415"/>
  </r>
  <r>
    <x v="26"/>
    <x v="2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08337751"/>
    <n v="687941533"/>
    <n v="17770648"/>
    <n v="2078508636"/>
    <n v="0"/>
    <n v="1979995971"/>
    <n v="98512665"/>
    <n v="1726310077"/>
    <n v="1340279030.3699999"/>
    <n v="1340279030.3699999"/>
    <n v="1340279030.3699999"/>
  </r>
  <r>
    <x v="26"/>
    <x v="2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031473"/>
    <n v="0"/>
    <n v="0"/>
    <n v="131031473"/>
    <n v="0"/>
    <n v="124654617"/>
    <n v="6376856"/>
    <n v="124099486"/>
    <n v="92078214"/>
    <n v="92078214"/>
    <n v="92078214"/>
  </r>
  <r>
    <x v="26"/>
    <x v="2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78710196"/>
    <n v="984393498"/>
    <n v="872785493"/>
    <n v="1990318201"/>
    <n v="0"/>
    <n v="1878923178"/>
    <n v="111395023"/>
    <n v="1609284936.4000001"/>
    <n v="1021347376.4400001"/>
    <n v="1021347376.4400001"/>
    <n v="1021347376.4400001"/>
  </r>
  <r>
    <x v="27"/>
    <x v="27"/>
    <s v="A-02"/>
    <s v="A"/>
    <s v="02"/>
    <m/>
    <m/>
    <m/>
    <m/>
    <m/>
    <m/>
    <m/>
    <s v="Propios"/>
    <s v="27"/>
    <s v="CSF"/>
    <s v="ADQUISICIÓN DE BIENES  Y SERVICIOS"/>
    <n v="20070106"/>
    <n v="66509601"/>
    <n v="12289731"/>
    <n v="74289976"/>
    <n v="0"/>
    <n v="74289976"/>
    <n v="0"/>
    <n v="47400341"/>
    <n v="9212969"/>
    <n v="9212969"/>
    <n v="9212969"/>
  </r>
  <r>
    <x v="27"/>
    <x v="27"/>
    <s v="A-08-01"/>
    <s v="A"/>
    <s v="08"/>
    <s v="01"/>
    <m/>
    <m/>
    <m/>
    <m/>
    <m/>
    <m/>
    <s v="Propios"/>
    <s v="27"/>
    <s v="CSF"/>
    <s v="IMPUESTOS"/>
    <n v="0"/>
    <n v="19236595"/>
    <n v="1693261"/>
    <n v="17543334"/>
    <n v="0"/>
    <n v="16381496"/>
    <n v="1161838"/>
    <n v="16381496"/>
    <n v="16381496"/>
    <n v="16381496"/>
    <n v="16381496"/>
  </r>
  <r>
    <x v="27"/>
    <x v="2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36463621"/>
    <n v="0"/>
    <n v="279458372"/>
    <n v="857005249"/>
    <n v="0"/>
    <n v="846843623"/>
    <n v="10161626"/>
    <n v="846843623"/>
    <n v="846843623"/>
    <n v="846843623"/>
    <n v="846843623"/>
  </r>
  <r>
    <x v="27"/>
    <x v="2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3367066"/>
    <n v="0"/>
    <n v="0"/>
    <n v="113367066"/>
    <n v="0"/>
    <n v="100935888"/>
    <n v="12431178"/>
    <n v="100935888"/>
    <n v="100935888"/>
    <n v="100935888"/>
    <n v="100935888"/>
  </r>
  <r>
    <x v="27"/>
    <x v="2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80550000"/>
    <n v="54613375"/>
    <n v="10625000"/>
    <n v="324538375"/>
    <n v="0"/>
    <n v="284935500"/>
    <n v="39602875"/>
    <n v="280809886"/>
    <n v="206509364"/>
    <n v="206509364"/>
    <n v="206509364"/>
  </r>
  <r>
    <x v="27"/>
    <x v="2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17594688"/>
    <n v="3719121763"/>
    <n v="1533517215"/>
    <n v="2403199236"/>
    <n v="0"/>
    <n v="2403199236"/>
    <n v="0"/>
    <n v="2392435317"/>
    <n v="715502432"/>
    <n v="715502432"/>
    <n v="715502432"/>
  </r>
  <r>
    <x v="27"/>
    <x v="2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03665986"/>
    <n v="150457797"/>
    <n v="0"/>
    <n v="454123783"/>
    <n v="0"/>
    <n v="454123783"/>
    <n v="0"/>
    <n v="454123783"/>
    <n v="450685071"/>
    <n v="450685071"/>
    <n v="450685071"/>
  </r>
  <r>
    <x v="27"/>
    <x v="2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62353775255"/>
    <n v="8540065838"/>
    <n v="53813709417"/>
    <n v="0"/>
    <n v="53813709417"/>
    <n v="0"/>
    <n v="53240120451"/>
    <n v="39933025529"/>
    <n v="39933025529"/>
    <n v="39933025529"/>
  </r>
  <r>
    <x v="27"/>
    <x v="2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7"/>
    <x v="2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887824727"/>
    <n v="7501082576"/>
    <n v="1638048392"/>
    <n v="6750858911"/>
    <n v="0"/>
    <n v="6725807493"/>
    <n v="25051418"/>
    <n v="6511143727"/>
    <n v="2658369660.8000002"/>
    <n v="2658369660.8000002"/>
    <n v="2658369660.8000002"/>
  </r>
  <r>
    <x v="27"/>
    <x v="2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37783713"/>
    <n v="989497"/>
    <n v="336794216"/>
    <n v="0"/>
    <n v="336793216"/>
    <n v="1000"/>
    <n v="336793216"/>
    <n v="244116863"/>
    <n v="244116863"/>
    <n v="244116863"/>
  </r>
  <r>
    <x v="27"/>
    <x v="2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5149703"/>
    <n v="3810538144"/>
    <n v="0"/>
    <n v="3835687847"/>
    <n v="0"/>
    <n v="3750865491"/>
    <n v="84822356"/>
    <n v="3696612185"/>
    <n v="2319452940"/>
    <n v="2319452940"/>
    <n v="2319452940"/>
  </r>
  <r>
    <x v="27"/>
    <x v="2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52265003"/>
    <n v="565601500"/>
    <n v="6686894"/>
    <n v="2011179609"/>
    <n v="0"/>
    <n v="1902652238"/>
    <n v="108527371"/>
    <n v="1792755810"/>
    <n v="1477999190"/>
    <n v="1477999190"/>
    <n v="1477999190"/>
  </r>
  <r>
    <x v="27"/>
    <x v="2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042219"/>
    <n v="5848917"/>
    <n v="3586184"/>
    <n v="135304952"/>
    <n v="0"/>
    <n v="135304952"/>
    <n v="0"/>
    <n v="133599691"/>
    <n v="100876342"/>
    <n v="100876342"/>
    <n v="100876342"/>
  </r>
  <r>
    <x v="27"/>
    <x v="2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389826644"/>
    <n v="1225394470"/>
    <n v="13727688"/>
    <n v="2601493426"/>
    <n v="0"/>
    <n v="2592469537"/>
    <n v="9023889"/>
    <n v="2363826177.54"/>
    <n v="1060091078.24"/>
    <n v="1060091078.24"/>
    <n v="1060091078.24"/>
  </r>
  <r>
    <x v="28"/>
    <x v="28"/>
    <s v="A-02"/>
    <s v="A"/>
    <s v="02"/>
    <m/>
    <m/>
    <m/>
    <m/>
    <m/>
    <m/>
    <m/>
    <s v="Propios"/>
    <s v="27"/>
    <s v="CSF"/>
    <s v="ADQUISICIÓN DE BIENES  Y SERVICIOS"/>
    <n v="6690035"/>
    <n v="10417212"/>
    <n v="0"/>
    <n v="17107247"/>
    <n v="0"/>
    <n v="17107247"/>
    <n v="0"/>
    <n v="15501360"/>
    <n v="5084148"/>
    <n v="5084148"/>
    <n v="5084148"/>
  </r>
  <r>
    <x v="28"/>
    <x v="28"/>
    <s v="A-08-01"/>
    <s v="A"/>
    <s v="08"/>
    <s v="01"/>
    <m/>
    <m/>
    <m/>
    <m/>
    <m/>
    <m/>
    <s v="Propios"/>
    <s v="27"/>
    <s v="CSF"/>
    <s v="IMPUESTOS"/>
    <n v="0"/>
    <n v="9360453"/>
    <n v="401770"/>
    <n v="8958683"/>
    <n v="0"/>
    <n v="8958683"/>
    <n v="0"/>
    <n v="8958683"/>
    <n v="8958683"/>
    <n v="8958683"/>
    <n v="8958683"/>
  </r>
  <r>
    <x v="28"/>
    <x v="2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44160233"/>
    <n v="0"/>
    <n v="33788936"/>
    <n v="110371297"/>
    <n v="0"/>
    <n v="110371297"/>
    <n v="0"/>
    <n v="110371297"/>
    <n v="110371297"/>
    <n v="110371297"/>
    <n v="110371297"/>
  </r>
  <r>
    <x v="28"/>
    <x v="2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62172557"/>
    <n v="0"/>
    <n v="0"/>
    <n v="162172557"/>
    <n v="0"/>
    <n v="134370784"/>
    <n v="27801773"/>
    <n v="134370784"/>
    <n v="134370784"/>
    <n v="134370784"/>
    <n v="134370784"/>
  </r>
  <r>
    <x v="28"/>
    <x v="2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3000000"/>
    <n v="7125000"/>
    <n v="64425000"/>
    <n v="0"/>
    <n v="64425000"/>
    <n v="0"/>
    <n v="61620215"/>
    <n v="32570735"/>
    <n v="32570735"/>
    <n v="32570735"/>
  </r>
  <r>
    <x v="28"/>
    <x v="2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6160572"/>
    <n v="1200000"/>
    <n v="3547125"/>
    <n v="53813447"/>
    <n v="0"/>
    <n v="53813447"/>
    <n v="0"/>
    <n v="53034060"/>
    <n v="38214585"/>
    <n v="38214585"/>
    <n v="38214585"/>
  </r>
  <r>
    <x v="28"/>
    <x v="2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41010750"/>
    <n v="448521"/>
    <n v="7233648"/>
    <n v="234225623"/>
    <n v="0"/>
    <n v="234225623"/>
    <n v="0"/>
    <n v="234225623"/>
    <n v="234225623"/>
    <n v="234225623"/>
    <n v="234225623"/>
  </r>
  <r>
    <x v="28"/>
    <x v="28"/>
    <s v="C-4602-1500-8-704030"/>
    <s v="C"/>
    <s v="4602"/>
    <s v="1500"/>
    <s v="8"/>
    <s v="704030"/>
    <m/>
    <m/>
    <m/>
    <m/>
    <s v="Nación"/>
    <s v="10"/>
    <s v="CSF"/>
    <s v="7. ACTORES DIFERENCIALES PARA EL CAMBIO / 3. PROTECCIÓN DE LA TRAYECTORIA DE VIDA Y EDUCATIVAS A TRAVÉS DEL ARTE, DEPORTE, CULTURA, AMBIENTE Y CIENCIA Y TECNOLOGÍA"/>
    <n v="0"/>
    <n v="22217030"/>
    <n v="0"/>
    <n v="22217030"/>
    <n v="0"/>
    <n v="22217030"/>
    <n v="0"/>
    <n v="22217030"/>
    <n v="8500000"/>
    <n v="8500000"/>
    <n v="8500000"/>
  </r>
  <r>
    <x v="28"/>
    <x v="2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9643097890"/>
    <n v="710566547"/>
    <n v="8932531343"/>
    <n v="0"/>
    <n v="8926367227"/>
    <n v="6164116"/>
    <n v="8918006844"/>
    <n v="6719928784"/>
    <n v="6719928784"/>
    <n v="6719928784"/>
  </r>
  <r>
    <x v="28"/>
    <x v="2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8"/>
    <x v="2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557517098"/>
    <n v="1326722632"/>
    <n v="286759144"/>
    <n v="1597480586"/>
    <n v="0"/>
    <n v="1579691677"/>
    <n v="17788909"/>
    <n v="1520333401"/>
    <n v="688825312"/>
    <n v="688825312"/>
    <n v="688825312"/>
  </r>
  <r>
    <x v="28"/>
    <x v="2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001289483"/>
    <n v="71689500"/>
    <n v="929599983"/>
    <n v="0"/>
    <n v="915477483"/>
    <n v="14122500"/>
    <n v="619433319"/>
    <n v="450255321"/>
    <n v="450255321"/>
    <n v="450255321"/>
  </r>
  <r>
    <x v="28"/>
    <x v="2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910124"/>
    <n v="429560829"/>
    <n v="8001074"/>
    <n v="428469879"/>
    <n v="0"/>
    <n v="390976863"/>
    <n v="37493016"/>
    <n v="390976863"/>
    <n v="249475124.80000001"/>
    <n v="249475124.80000001"/>
    <n v="249475124.80000001"/>
  </r>
  <r>
    <x v="28"/>
    <x v="2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751175148"/>
    <n v="25240690"/>
    <n v="23531867"/>
    <n v="752883971"/>
    <n v="0"/>
    <n v="721003204"/>
    <n v="31880767"/>
    <n v="714293529"/>
    <n v="526739774"/>
    <n v="526739774"/>
    <n v="526739774"/>
  </r>
  <r>
    <x v="28"/>
    <x v="2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6500082"/>
    <n v="44574000"/>
    <n v="1327787"/>
    <n v="109746295"/>
    <n v="0"/>
    <n v="106835139"/>
    <n v="2911156"/>
    <n v="97183699"/>
    <n v="81250249"/>
    <n v="81250249"/>
    <n v="81250249"/>
  </r>
  <r>
    <x v="28"/>
    <x v="2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37703080"/>
    <n v="276560332"/>
    <n v="123370323"/>
    <n v="990893089"/>
    <n v="0"/>
    <n v="985591309"/>
    <n v="5301780"/>
    <n v="964232010"/>
    <n v="640848806.5"/>
    <n v="640848806.5"/>
    <n v="640515358.5"/>
  </r>
  <r>
    <x v="29"/>
    <x v="29"/>
    <s v="A-02"/>
    <s v="A"/>
    <s v="02"/>
    <m/>
    <m/>
    <m/>
    <m/>
    <m/>
    <m/>
    <m/>
    <s v="Propios"/>
    <s v="27"/>
    <s v="CSF"/>
    <s v="ADQUISICIÓN DE BIENES  Y SERVICIOS"/>
    <n v="6690035"/>
    <n v="304656995"/>
    <n v="73948960"/>
    <n v="237398070"/>
    <n v="0"/>
    <n v="235378540"/>
    <n v="2019530"/>
    <n v="141446712"/>
    <n v="45217513"/>
    <n v="45217513"/>
    <n v="45217513"/>
  </r>
  <r>
    <x v="29"/>
    <x v="29"/>
    <s v="A-08-01"/>
    <s v="A"/>
    <s v="08"/>
    <s v="01"/>
    <m/>
    <m/>
    <m/>
    <m/>
    <m/>
    <m/>
    <s v="Propios"/>
    <s v="27"/>
    <s v="CSF"/>
    <s v="IMPUESTOS"/>
    <n v="0"/>
    <n v="11920200"/>
    <n v="947680"/>
    <n v="10972520"/>
    <n v="0"/>
    <n v="10972520"/>
    <n v="0"/>
    <n v="10972520"/>
    <n v="10972520"/>
    <n v="10972520"/>
    <n v="10972520"/>
  </r>
  <r>
    <x v="29"/>
    <x v="2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14373336"/>
    <n v="0"/>
    <n v="55331589"/>
    <n v="259041747"/>
    <n v="0"/>
    <n v="259041747"/>
    <n v="0"/>
    <n v="259041747"/>
    <n v="259041747"/>
    <n v="259041747"/>
    <n v="259041747"/>
  </r>
  <r>
    <x v="29"/>
    <x v="2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81643248"/>
    <n v="0"/>
    <n v="58395940"/>
    <n v="323247308"/>
    <n v="0"/>
    <n v="323247308"/>
    <n v="0"/>
    <n v="323247308"/>
    <n v="216603454"/>
    <n v="216603454"/>
    <n v="216603454"/>
  </r>
  <r>
    <x v="29"/>
    <x v="2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5003500"/>
    <n v="2850000"/>
    <n v="70703500"/>
    <n v="0"/>
    <n v="70703500"/>
    <n v="0"/>
    <n v="66661165.600000001"/>
    <n v="49561165.600000001"/>
    <n v="49561165.600000001"/>
    <n v="49561165.600000001"/>
  </r>
  <r>
    <x v="29"/>
    <x v="2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2052482"/>
    <n v="2772025802"/>
    <n v="2718764298"/>
    <n v="135313986"/>
    <n v="0"/>
    <n v="135313986"/>
    <n v="0"/>
    <n v="133823096"/>
    <n v="63401608"/>
    <n v="63401608"/>
    <n v="63401608"/>
  </r>
  <r>
    <x v="29"/>
    <x v="2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2114997819"/>
    <n v="3701025354"/>
    <n v="18413972465"/>
    <n v="0"/>
    <n v="18404972388"/>
    <n v="9000077"/>
    <n v="18392983605"/>
    <n v="13223731416"/>
    <n v="13223731416"/>
    <n v="13223731416"/>
  </r>
  <r>
    <x v="29"/>
    <x v="2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9"/>
    <x v="2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45841098"/>
    <n v="1820586647"/>
    <n v="722560484"/>
    <n v="1843867261"/>
    <n v="0"/>
    <n v="1801877946"/>
    <n v="41989315"/>
    <n v="1746435500"/>
    <n v="605009142"/>
    <n v="605009142"/>
    <n v="605009142"/>
  </r>
  <r>
    <x v="29"/>
    <x v="2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376079595"/>
    <n v="0"/>
    <n v="1376079595"/>
    <n v="0"/>
    <n v="1234383471"/>
    <n v="141696124"/>
    <n v="1089414750"/>
    <n v="477043501"/>
    <n v="477043501"/>
    <n v="477043501"/>
  </r>
  <r>
    <x v="29"/>
    <x v="2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59665"/>
    <n v="541134497"/>
    <n v="0"/>
    <n v="541494162"/>
    <n v="0"/>
    <n v="423172581"/>
    <n v="118321581"/>
    <n v="274727423"/>
    <n v="89461665"/>
    <n v="89461665"/>
    <n v="89461665"/>
  </r>
  <r>
    <x v="29"/>
    <x v="2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20288214"/>
    <n v="1175766529"/>
    <n v="0"/>
    <n v="2596054743"/>
    <n v="0"/>
    <n v="2543359530"/>
    <n v="52695213"/>
    <n v="2450785448.2399998"/>
    <n v="1692465864.25"/>
    <n v="1692465864.25"/>
    <n v="1692163634.25"/>
  </r>
  <r>
    <x v="29"/>
    <x v="2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074714"/>
    <n v="1833"/>
    <n v="6734448"/>
    <n v="58342099"/>
    <n v="0"/>
    <n v="58342099"/>
    <n v="0"/>
    <n v="57431986.770000003"/>
    <n v="44473156.770000003"/>
    <n v="44473156.770000003"/>
    <n v="44473156.770000003"/>
  </r>
  <r>
    <x v="29"/>
    <x v="2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235960668"/>
    <n v="339820185"/>
    <n v="81947503"/>
    <n v="1493833350"/>
    <n v="0"/>
    <n v="1418189884"/>
    <n v="75643466"/>
    <n v="1317229797.1600001"/>
    <n v="815784997.65999997"/>
    <n v="815784997.65999997"/>
    <n v="815784997.65999997"/>
  </r>
  <r>
    <x v="30"/>
    <x v="30"/>
    <s v="A-02"/>
    <s v="A"/>
    <s v="02"/>
    <m/>
    <m/>
    <m/>
    <m/>
    <m/>
    <m/>
    <m/>
    <s v="Propios"/>
    <s v="27"/>
    <s v="CSF"/>
    <s v="ADQUISICIÓN DE BIENES  Y SERVICIOS"/>
    <n v="77989035"/>
    <n v="73542575"/>
    <n v="578481"/>
    <n v="150953129"/>
    <n v="0"/>
    <n v="121113010"/>
    <n v="29840119"/>
    <n v="121113010"/>
    <n v="80311059"/>
    <n v="80311059"/>
    <n v="80311059"/>
  </r>
  <r>
    <x v="30"/>
    <x v="30"/>
    <s v="A-08-01"/>
    <s v="A"/>
    <s v="08"/>
    <s v="01"/>
    <m/>
    <m/>
    <m/>
    <m/>
    <m/>
    <m/>
    <s v="Propios"/>
    <s v="27"/>
    <s v="CSF"/>
    <s v="IMPUESTOS"/>
    <n v="0"/>
    <n v="2288883"/>
    <n v="271138"/>
    <n v="2017745"/>
    <n v="0"/>
    <n v="2017745"/>
    <n v="0"/>
    <n v="2017745"/>
    <n v="2017745"/>
    <n v="2017745"/>
    <n v="2017745"/>
  </r>
  <r>
    <x v="30"/>
    <x v="3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00595664"/>
    <n v="0"/>
    <n v="21255795"/>
    <n v="79339869"/>
    <n v="0"/>
    <n v="79339869"/>
    <n v="0"/>
    <n v="79339869"/>
    <n v="79339869"/>
    <n v="79339869"/>
    <n v="79339869"/>
  </r>
  <r>
    <x v="30"/>
    <x v="3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7962000"/>
    <n v="2850000"/>
    <n v="73662000"/>
    <n v="0"/>
    <n v="69412293"/>
    <n v="4249707"/>
    <n v="69412293"/>
    <n v="50175760"/>
    <n v="50175760"/>
    <n v="50175760"/>
  </r>
  <r>
    <x v="30"/>
    <x v="3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6786719"/>
    <n v="1881919221"/>
    <n v="153864396"/>
    <n v="1784841544"/>
    <n v="0"/>
    <n v="1781462205"/>
    <n v="3379339"/>
    <n v="1781462205"/>
    <n v="542728005"/>
    <n v="542728005"/>
    <n v="542728005"/>
  </r>
  <r>
    <x v="30"/>
    <x v="3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6147196957"/>
    <n v="641247540"/>
    <n v="15505949417"/>
    <n v="0"/>
    <n v="15467202975"/>
    <n v="38746442"/>
    <n v="15462415975"/>
    <n v="14466047765"/>
    <n v="14466047765"/>
    <n v="14466047765"/>
  </r>
  <r>
    <x v="30"/>
    <x v="3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0"/>
    <x v="3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04283265"/>
    <n v="1649274267"/>
    <n v="307507685"/>
    <n v="1946049847"/>
    <n v="0"/>
    <n v="1894244440"/>
    <n v="51805407"/>
    <n v="1884389492"/>
    <n v="942886785"/>
    <n v="942886785"/>
    <n v="942886785"/>
  </r>
  <r>
    <x v="30"/>
    <x v="3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001599"/>
    <n v="389936290"/>
    <n v="22536550"/>
    <n v="368401339"/>
    <n v="0"/>
    <n v="365207803"/>
    <n v="3193536"/>
    <n v="365207803"/>
    <n v="172921924"/>
    <n v="172921924"/>
    <n v="172921924"/>
  </r>
  <r>
    <x v="30"/>
    <x v="3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09122972"/>
    <n v="76900000"/>
    <n v="0"/>
    <n v="586022972"/>
    <n v="0"/>
    <n v="558073316"/>
    <n v="27949656"/>
    <n v="541949074"/>
    <n v="427569534"/>
    <n v="427569534"/>
    <n v="427569534"/>
  </r>
  <r>
    <x v="30"/>
    <x v="3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3582284"/>
    <n v="0"/>
    <n v="2483976"/>
    <n v="61098308"/>
    <n v="0"/>
    <n v="61098308"/>
    <n v="0"/>
    <n v="61098308"/>
    <n v="45390062"/>
    <n v="45390062"/>
    <n v="45390062"/>
  </r>
  <r>
    <x v="30"/>
    <x v="3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16192147"/>
    <n v="239353098"/>
    <n v="81087580"/>
    <n v="974457665"/>
    <n v="0"/>
    <n v="949484725"/>
    <n v="24972940"/>
    <n v="924922703"/>
    <n v="482407327.69"/>
    <n v="482407327.69"/>
    <n v="482407327.69"/>
  </r>
  <r>
    <x v="31"/>
    <x v="31"/>
    <s v="A-02"/>
    <s v="A"/>
    <s v="02"/>
    <m/>
    <m/>
    <m/>
    <m/>
    <m/>
    <m/>
    <m/>
    <s v="Propios"/>
    <s v="27"/>
    <s v="CSF"/>
    <s v="ADQUISICIÓN DE BIENES  Y SERVICIOS"/>
    <n v="6690035"/>
    <n v="15636792"/>
    <n v="0"/>
    <n v="22326827"/>
    <n v="0"/>
    <n v="16086740"/>
    <n v="6240087"/>
    <n v="9396705"/>
    <n v="0"/>
    <n v="0"/>
    <n v="0"/>
  </r>
  <r>
    <x v="31"/>
    <x v="31"/>
    <s v="A-08-01"/>
    <s v="A"/>
    <s v="08"/>
    <s v="01"/>
    <m/>
    <m/>
    <m/>
    <m/>
    <m/>
    <m/>
    <s v="Propios"/>
    <s v="27"/>
    <s v="CSF"/>
    <s v="IMPUESTOS"/>
    <n v="0"/>
    <n v="3377280"/>
    <n v="0"/>
    <n v="3377280"/>
    <n v="0"/>
    <n v="3377280"/>
    <n v="0"/>
    <n v="3377280"/>
    <n v="3377280"/>
    <n v="3377280"/>
    <n v="3377280"/>
  </r>
  <r>
    <x v="31"/>
    <x v="3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69404469"/>
    <n v="0"/>
    <n v="108705692"/>
    <n v="260698777"/>
    <n v="0"/>
    <n v="260698776.22"/>
    <n v="0.78"/>
    <n v="260698776.22"/>
    <n v="260698776.22"/>
    <n v="260698776.22"/>
    <n v="260698776.22"/>
  </r>
  <r>
    <x v="31"/>
    <x v="3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7466192"/>
    <n v="0"/>
    <n v="0"/>
    <n v="77466192"/>
    <n v="0"/>
    <n v="77466192"/>
    <n v="0"/>
    <n v="77466192"/>
    <n v="65646245.200000003"/>
    <n v="65646245.200000003"/>
    <n v="65646245.200000003"/>
  </r>
  <r>
    <x v="31"/>
    <x v="3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23300000"/>
    <n v="9000000"/>
    <n v="15175000"/>
    <n v="117125000"/>
    <n v="0"/>
    <n v="109850000"/>
    <n v="7275000"/>
    <n v="109005694"/>
    <n v="75175215"/>
    <n v="75175215"/>
    <n v="75175215"/>
  </r>
  <r>
    <x v="31"/>
    <x v="3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8208622"/>
    <n v="982223930"/>
    <n v="971839686"/>
    <n v="98592866"/>
    <n v="0"/>
    <n v="97345328"/>
    <n v="1247538"/>
    <n v="97272064"/>
    <n v="70024000"/>
    <n v="70024000"/>
    <n v="70024000"/>
  </r>
  <r>
    <x v="31"/>
    <x v="3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05968334"/>
    <n v="96337817"/>
    <n v="4248186"/>
    <n v="298057965"/>
    <n v="0"/>
    <n v="298057965"/>
    <n v="0"/>
    <n v="298057965"/>
    <n v="298057965"/>
    <n v="298057965"/>
    <n v="298057965"/>
  </r>
  <r>
    <x v="31"/>
    <x v="3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8643619297"/>
    <n v="1910865754"/>
    <n v="16732753543"/>
    <n v="0"/>
    <n v="16732610672"/>
    <n v="142871"/>
    <n v="16112850475"/>
    <n v="12146017659"/>
    <n v="12146017659"/>
    <n v="12146017659"/>
  </r>
  <r>
    <x v="31"/>
    <x v="3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1"/>
    <x v="3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59772265"/>
    <n v="1506073485"/>
    <n v="306034259"/>
    <n v="1859811491"/>
    <n v="0"/>
    <n v="1840901638"/>
    <n v="18909853"/>
    <n v="1731842725"/>
    <n v="508115305"/>
    <n v="508115305"/>
    <n v="508115305"/>
  </r>
  <r>
    <x v="31"/>
    <x v="3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99632216"/>
    <n v="5486135"/>
    <n v="294146081"/>
    <n v="0"/>
    <n v="255767285"/>
    <n v="38378796"/>
    <n v="255767285"/>
    <n v="185203298.40000001"/>
    <n v="185203298.40000001"/>
    <n v="185203298.40000001"/>
  </r>
  <r>
    <x v="31"/>
    <x v="3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999858"/>
    <n v="1158714252"/>
    <n v="99352804"/>
    <n v="1063361306"/>
    <n v="0"/>
    <n v="943793807"/>
    <n v="119567499"/>
    <n v="871221995"/>
    <n v="623731887"/>
    <n v="623679887"/>
    <n v="623679887"/>
  </r>
  <r>
    <x v="31"/>
    <x v="3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08594164"/>
    <n v="238445664"/>
    <n v="57823551"/>
    <n v="1589216277"/>
    <n v="0"/>
    <n v="1569439369"/>
    <n v="19776908"/>
    <n v="1497537862"/>
    <n v="1094579952"/>
    <n v="1094579952"/>
    <n v="1094579952"/>
  </r>
  <r>
    <x v="31"/>
    <x v="3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270219"/>
    <n v="0"/>
    <n v="0"/>
    <n v="65270219"/>
    <n v="0"/>
    <n v="62154939"/>
    <n v="3115280"/>
    <n v="62154939"/>
    <n v="45815718"/>
    <n v="45815718"/>
    <n v="45815718"/>
  </r>
  <r>
    <x v="31"/>
    <x v="3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766147102"/>
    <n v="355913700"/>
    <n v="1344771"/>
    <n v="1120716031"/>
    <n v="0"/>
    <n v="1061848407"/>
    <n v="58867624"/>
    <n v="1013207415.1"/>
    <n v="496853555.10000002"/>
    <n v="496853555.10000002"/>
    <n v="496853555.10000002"/>
  </r>
  <r>
    <x v="32"/>
    <x v="32"/>
    <s v="A-02"/>
    <s v="A"/>
    <s v="02"/>
    <m/>
    <m/>
    <m/>
    <m/>
    <m/>
    <m/>
    <m/>
    <s v="Propios"/>
    <s v="27"/>
    <s v="CSF"/>
    <s v="ADQUISICIÓN DE BIENES  Y SERVICIOS"/>
    <n v="6690035"/>
    <n v="14034229"/>
    <n v="21000"/>
    <n v="20703264"/>
    <n v="0"/>
    <n v="20690587"/>
    <n v="12677"/>
    <n v="15082821"/>
    <n v="6881392"/>
    <n v="6881392"/>
    <n v="6881392"/>
  </r>
  <r>
    <x v="32"/>
    <x v="32"/>
    <s v="A-08-01"/>
    <s v="A"/>
    <s v="08"/>
    <s v="01"/>
    <m/>
    <m/>
    <m/>
    <m/>
    <m/>
    <m/>
    <s v="Propios"/>
    <s v="27"/>
    <s v="CSF"/>
    <s v="IMPUESTOS"/>
    <n v="0"/>
    <n v="619808"/>
    <n v="40408"/>
    <n v="579400"/>
    <n v="0"/>
    <n v="579400"/>
    <n v="0"/>
    <n v="579400"/>
    <n v="579400"/>
    <n v="579400"/>
    <n v="579400"/>
  </r>
  <r>
    <x v="32"/>
    <x v="3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63681461"/>
    <n v="0"/>
    <n v="67514573"/>
    <n v="96166888"/>
    <n v="0"/>
    <n v="96166888"/>
    <n v="0"/>
    <n v="96166888"/>
    <n v="96166888"/>
    <n v="96166888"/>
    <n v="96166888"/>
  </r>
  <r>
    <x v="32"/>
    <x v="3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9302522"/>
    <n v="4275000"/>
    <n v="73577522"/>
    <n v="0"/>
    <n v="65275000"/>
    <n v="8302522"/>
    <n v="64551018"/>
    <n v="47451018"/>
    <n v="47451018"/>
    <n v="47451018"/>
  </r>
  <r>
    <x v="32"/>
    <x v="3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334668246"/>
    <n v="2344328187"/>
    <n v="10370225"/>
    <n v="2668626208"/>
    <n v="0"/>
    <n v="2668626208"/>
    <n v="0"/>
    <n v="2663664752"/>
    <n v="1254537388"/>
    <n v="1254537388"/>
    <n v="1254537388"/>
  </r>
  <r>
    <x v="32"/>
    <x v="3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353770660"/>
    <n v="9119186002"/>
    <n v="8234584658"/>
    <n v="0"/>
    <n v="8199522598"/>
    <n v="35062060"/>
    <n v="8195324540"/>
    <n v="6830424445"/>
    <n v="6830424445"/>
    <n v="6830424445"/>
  </r>
  <r>
    <x v="32"/>
    <x v="3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2"/>
    <x v="3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83035465"/>
    <n v="1490729338"/>
    <n v="164935766"/>
    <n v="2008829037"/>
    <n v="0"/>
    <n v="1959157077"/>
    <n v="49671960"/>
    <n v="1937462660"/>
    <n v="1038984943"/>
    <n v="1038984943"/>
    <n v="1038984943"/>
  </r>
  <r>
    <x v="32"/>
    <x v="3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7144163"/>
    <n v="0"/>
    <n v="17144163"/>
    <n v="0"/>
    <n v="17144163"/>
    <n v="0"/>
    <n v="454663"/>
    <n v="0"/>
    <n v="0"/>
    <n v="0"/>
  </r>
  <r>
    <x v="32"/>
    <x v="3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593453"/>
    <n v="560656465"/>
    <n v="37249659"/>
    <n v="525000259"/>
    <n v="0"/>
    <n v="484964703"/>
    <n v="40035556"/>
    <n v="484964703"/>
    <n v="181689561"/>
    <n v="181689561"/>
    <n v="181689561"/>
  </r>
  <r>
    <x v="32"/>
    <x v="3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686144593"/>
    <n v="534726978"/>
    <n v="4294007"/>
    <n v="1216577564"/>
    <n v="0"/>
    <n v="1213064676"/>
    <n v="3512888"/>
    <n v="1124005478"/>
    <n v="763579482"/>
    <n v="763579482"/>
    <n v="763579482"/>
  </r>
  <r>
    <x v="32"/>
    <x v="3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4301788"/>
    <n v="631500"/>
    <n v="0"/>
    <n v="64933288"/>
    <n v="0"/>
    <n v="61855139"/>
    <n v="3078149"/>
    <n v="61350698"/>
    <n v="44506697"/>
    <n v="44506697"/>
    <n v="44506697"/>
  </r>
  <r>
    <x v="32"/>
    <x v="3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69448209"/>
    <n v="323714258"/>
    <n v="44575010"/>
    <n v="1148587457"/>
    <n v="0"/>
    <n v="1146278627"/>
    <n v="2308830"/>
    <n v="1060476917"/>
    <n v="573094469"/>
    <n v="573094469"/>
    <n v="573094469"/>
  </r>
  <r>
    <x v="33"/>
    <x v="33"/>
    <s v="A-02"/>
    <s v="A"/>
    <s v="02"/>
    <m/>
    <m/>
    <m/>
    <m/>
    <m/>
    <m/>
    <m/>
    <s v="Propios"/>
    <s v="27"/>
    <s v="CSF"/>
    <s v="ADQUISICIÓN DE BIENES  Y SERVICIOS"/>
    <n v="6690035"/>
    <n v="38491444"/>
    <n v="0"/>
    <n v="45181479"/>
    <n v="0"/>
    <n v="45181479"/>
    <n v="0"/>
    <n v="41276784"/>
    <n v="9237213"/>
    <n v="9237213"/>
    <n v="9237213"/>
  </r>
  <r>
    <x v="33"/>
    <x v="33"/>
    <s v="A-08-01"/>
    <s v="A"/>
    <s v="08"/>
    <s v="01"/>
    <m/>
    <m/>
    <m/>
    <m/>
    <m/>
    <m/>
    <s v="Propios"/>
    <s v="27"/>
    <s v="CSF"/>
    <s v="IMPUESTOS"/>
    <n v="0"/>
    <n v="7301992"/>
    <n v="391856"/>
    <n v="6910136"/>
    <n v="0"/>
    <n v="6910136"/>
    <n v="0"/>
    <n v="6910136"/>
    <n v="6910136"/>
    <n v="6910136"/>
    <n v="6910136"/>
  </r>
  <r>
    <x v="33"/>
    <x v="3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2050000"/>
    <n v="24815091"/>
    <n v="20100000"/>
    <n v="176765091"/>
    <n v="0"/>
    <n v="165955000"/>
    <n v="10810091"/>
    <n v="163030084"/>
    <n v="112163293"/>
    <n v="112163293"/>
    <n v="112163293"/>
  </r>
  <r>
    <x v="33"/>
    <x v="3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53512149"/>
    <n v="6637232090"/>
    <n v="699061516"/>
    <n v="6391682723"/>
    <n v="0"/>
    <n v="6363504223"/>
    <n v="28178500"/>
    <n v="6335237901"/>
    <n v="1477103861"/>
    <n v="1477103861"/>
    <n v="1477103861"/>
  </r>
  <r>
    <x v="33"/>
    <x v="3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00091735"/>
    <n v="69852889"/>
    <n v="96966307"/>
    <n v="172978317"/>
    <n v="0"/>
    <n v="172978317"/>
    <n v="0"/>
    <n v="172978317"/>
    <n v="164049468"/>
    <n v="164049468"/>
    <n v="164049468"/>
  </r>
  <r>
    <x v="33"/>
    <x v="3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2778788688"/>
    <n v="1643581522"/>
    <n v="11135207166"/>
    <n v="0"/>
    <n v="10908414480"/>
    <n v="226792686"/>
    <n v="10119658909"/>
    <n v="7181498769"/>
    <n v="7181498769"/>
    <n v="7181498769"/>
  </r>
  <r>
    <x v="33"/>
    <x v="3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3"/>
    <x v="3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08955265"/>
    <n v="1643019365"/>
    <n v="359379935"/>
    <n v="1992594695"/>
    <n v="0"/>
    <n v="1946571672"/>
    <n v="46023023"/>
    <n v="1789954359"/>
    <n v="834868005"/>
    <n v="834868005"/>
    <n v="834868005"/>
  </r>
  <r>
    <x v="33"/>
    <x v="3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4279756"/>
    <n v="0"/>
    <n v="34279756"/>
    <n v="0"/>
    <n v="7000000"/>
    <n v="27279756"/>
    <n v="0"/>
    <n v="0"/>
    <n v="0"/>
    <n v="0"/>
  </r>
  <r>
    <x v="33"/>
    <x v="3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71497540"/>
    <n v="801255997"/>
    <n v="122119734"/>
    <n v="950633803"/>
    <n v="0"/>
    <n v="826433737"/>
    <n v="124200066"/>
    <n v="762744311"/>
    <n v="441439032"/>
    <n v="441439032"/>
    <n v="441439032"/>
  </r>
  <r>
    <x v="33"/>
    <x v="3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970999245"/>
    <n v="999761624"/>
    <n v="4470848"/>
    <n v="1966290021"/>
    <n v="0"/>
    <n v="1825767598"/>
    <n v="140522423"/>
    <n v="1544625085"/>
    <n v="1009295341"/>
    <n v="1009295341"/>
    <n v="1009295341"/>
  </r>
  <r>
    <x v="33"/>
    <x v="3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70898943"/>
    <n v="0"/>
    <n v="0"/>
    <n v="70898943"/>
    <n v="0"/>
    <n v="65834253"/>
    <n v="5064690"/>
    <n v="65673382"/>
    <n v="48829381"/>
    <n v="48829381"/>
    <n v="48829381"/>
  </r>
  <r>
    <x v="33"/>
    <x v="3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018193186"/>
    <n v="256679330"/>
    <n v="32441536"/>
    <n v="1242430980"/>
    <n v="0"/>
    <n v="1233625268"/>
    <n v="8805712"/>
    <n v="895911637.84000003"/>
    <n v="534479173.91000003"/>
    <n v="534479173.91000003"/>
    <n v="534479173.91000003"/>
  </r>
  <r>
    <x v="34"/>
    <x v="34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5211645021"/>
    <n v="0"/>
    <n v="0"/>
    <n v="5211645021"/>
    <n v="0"/>
    <n v="3844787894"/>
    <n v="1366857127"/>
    <n v="3726757737"/>
    <n v="1031606158.02"/>
    <n v="922723895.01999998"/>
    <n v="922723895.01999998"/>
  </r>
  <r>
    <x v="35"/>
    <x v="35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982991250"/>
    <n v="0"/>
    <n v="982991250"/>
    <n v="0"/>
    <n v="982991250"/>
    <n v="0"/>
    <n v="982991250"/>
    <n v="260511975"/>
    <n v="260511975"/>
    <n v="260511975"/>
  </r>
  <r>
    <x v="36"/>
    <x v="36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868504145"/>
    <n v="0"/>
    <n v="3868504145"/>
    <n v="0"/>
    <n v="3868504145"/>
    <n v="0"/>
    <n v="3868504145"/>
    <n v="2126374219"/>
    <n v="2126374219"/>
    <n v="2126374219"/>
  </r>
  <r>
    <x v="37"/>
    <x v="37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633208000"/>
    <n v="1633208000"/>
    <n v="0"/>
    <n v="0"/>
    <n v="0"/>
    <n v="0"/>
    <n v="0"/>
    <n v="0"/>
    <n v="0"/>
    <n v="0"/>
  </r>
  <r>
    <x v="38"/>
    <x v="38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387538000"/>
    <n v="0"/>
    <n v="2387538000"/>
    <n v="0"/>
    <n v="2387538000"/>
    <n v="0"/>
    <n v="2387538000"/>
    <n v="1313145900"/>
    <n v="1313145900"/>
    <n v="1313145900"/>
  </r>
  <r>
    <x v="39"/>
    <x v="39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347487000"/>
    <n v="0"/>
    <n v="3347487000"/>
    <n v="0"/>
    <n v="3347487000"/>
    <n v="0"/>
    <n v="3347487000"/>
    <n v="1831615783"/>
    <n v="1831615783"/>
    <n v="1831615783"/>
  </r>
  <r>
    <x v="40"/>
    <x v="40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6394587000"/>
    <n v="0"/>
    <n v="6394587000"/>
    <n v="0"/>
    <n v="6394587000"/>
    <n v="0"/>
    <n v="6394587000"/>
    <n v="4094598450"/>
    <n v="4094598450"/>
    <n v="4094598450"/>
  </r>
  <r>
    <x v="41"/>
    <x v="41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928918000"/>
    <n v="0"/>
    <n v="1928918000"/>
    <n v="0"/>
    <n v="1928918000"/>
    <n v="0"/>
    <n v="1928918000"/>
    <n v="675121300"/>
    <n v="675121300"/>
    <n v="675121300"/>
  </r>
  <r>
    <x v="42"/>
    <x v="42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771895000"/>
    <n v="0"/>
    <n v="2771895000"/>
    <n v="0"/>
    <n v="2771895000"/>
    <n v="0"/>
    <n v="2771895000"/>
    <n v="2078921250"/>
    <n v="2078921250"/>
    <n v="2078921250"/>
  </r>
  <r>
    <x v="43"/>
    <x v="43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5450788000"/>
    <n v="0"/>
    <n v="5450788000"/>
    <n v="0"/>
    <n v="5450788000"/>
    <n v="0"/>
    <n v="5450788000"/>
    <n v="2374986200"/>
    <n v="2374986200"/>
    <n v="2374986200"/>
  </r>
  <r>
    <x v="44"/>
    <x v="44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4333065000"/>
    <n v="0"/>
    <n v="4333065000"/>
    <n v="0"/>
    <n v="4333065000"/>
    <n v="0"/>
    <n v="4333065000"/>
    <n v="2500401472"/>
    <n v="2500401472"/>
    <n v="2500401472"/>
  </r>
  <r>
    <x v="45"/>
    <x v="45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872710000"/>
    <n v="0"/>
    <n v="3872710000"/>
    <n v="0"/>
    <n v="3872710000"/>
    <n v="0"/>
    <n v="3872710000"/>
    <n v="813269100"/>
    <n v="813269100"/>
    <n v="813269100"/>
  </r>
  <r>
    <x v="46"/>
    <x v="46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547737000"/>
    <n v="0"/>
    <n v="3547737000"/>
    <n v="0"/>
    <n v="3547737000"/>
    <n v="0"/>
    <n v="3547737000"/>
    <n v="2660802750"/>
    <n v="2660802750"/>
    <n v="2660802750"/>
  </r>
  <r>
    <x v="47"/>
    <x v="47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529359000"/>
    <n v="0"/>
    <n v="3529359000"/>
    <n v="0"/>
    <n v="3529359000"/>
    <n v="0"/>
    <n v="3529359000"/>
    <n v="2121377650"/>
    <n v="2121377650"/>
    <n v="2121377650"/>
  </r>
  <r>
    <x v="48"/>
    <x v="48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5854578975"/>
    <n v="0"/>
    <n v="5854578975"/>
    <n v="0"/>
    <n v="5854578975"/>
    <n v="0"/>
    <n v="5854578975"/>
    <n v="1122236723"/>
    <n v="1122236723"/>
    <n v="1122236723"/>
  </r>
  <r>
    <x v="49"/>
    <x v="49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387093500"/>
    <n v="0"/>
    <n v="1387093500"/>
    <n v="0"/>
    <n v="1387093500"/>
    <n v="0"/>
    <n v="1387093500"/>
    <n v="223931361"/>
    <n v="223931361"/>
    <n v="223931361"/>
  </r>
  <r>
    <x v="50"/>
    <x v="50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245034000"/>
    <n v="0"/>
    <n v="2245034000"/>
    <n v="0"/>
    <n v="2245034000"/>
    <n v="0"/>
    <n v="2245034000"/>
    <n v="566084970"/>
    <n v="566084970"/>
    <n v="56608497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E4ACC7-072B-41DA-90AD-BE1B15B8C03A}" name="TablaDinámica1" cacheId="7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56" firstHeaderRow="2" firstDataRow="2" firstDataCol="2"/>
  <pivotFields count="27">
    <pivotField axis="axisRow" compact="0" outline="0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axis="axisRow" compact="0" outline="0" showAll="0" defaultSubtotal="0">
      <items count="51">
        <item x="29"/>
        <item x="1"/>
        <item x="25"/>
        <item x="2"/>
        <item x="3"/>
        <item x="4"/>
        <item x="5"/>
        <item x="6"/>
        <item x="7"/>
        <item x="26"/>
        <item x="8"/>
        <item x="9"/>
        <item x="12"/>
        <item x="10"/>
        <item x="11"/>
        <item x="30"/>
        <item x="14"/>
        <item x="31"/>
        <item x="13"/>
        <item x="15"/>
        <item x="16"/>
        <item x="17"/>
        <item x="18"/>
        <item x="27"/>
        <item x="19"/>
        <item x="20"/>
        <item x="28"/>
        <item x="21"/>
        <item x="22"/>
        <item x="23"/>
        <item x="24"/>
        <item x="32"/>
        <item x="33"/>
        <item x="34"/>
        <item x="0"/>
        <item x="35"/>
        <item x="36"/>
        <item x="49"/>
        <item x="37"/>
        <item x="38"/>
        <item x="39"/>
        <item x="40"/>
        <item x="41"/>
        <item x="42"/>
        <item x="43"/>
        <item x="44"/>
        <item x="45"/>
        <item x="46"/>
        <item x="50"/>
        <item x="47"/>
        <item x="48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dataField="1"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</pivotFields>
  <rowFields count="2">
    <field x="0"/>
    <field x="1"/>
  </rowFields>
  <rowItems count="52">
    <i>
      <x/>
      <x v="34"/>
    </i>
    <i>
      <x v="1"/>
      <x v="1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10"/>
    </i>
    <i>
      <x v="9"/>
      <x v="11"/>
    </i>
    <i>
      <x v="10"/>
      <x v="13"/>
    </i>
    <i>
      <x v="11"/>
      <x v="14"/>
    </i>
    <i>
      <x v="12"/>
      <x v="12"/>
    </i>
    <i>
      <x v="13"/>
      <x v="18"/>
    </i>
    <i>
      <x v="14"/>
      <x v="16"/>
    </i>
    <i>
      <x v="15"/>
      <x v="19"/>
    </i>
    <i>
      <x v="16"/>
      <x v="20"/>
    </i>
    <i>
      <x v="17"/>
      <x v="21"/>
    </i>
    <i>
      <x v="18"/>
      <x v="22"/>
    </i>
    <i>
      <x v="19"/>
      <x v="24"/>
    </i>
    <i>
      <x v="20"/>
      <x v="25"/>
    </i>
    <i>
      <x v="21"/>
      <x v="27"/>
    </i>
    <i>
      <x v="22"/>
      <x v="28"/>
    </i>
    <i>
      <x v="23"/>
      <x v="29"/>
    </i>
    <i>
      <x v="24"/>
      <x v="30"/>
    </i>
    <i>
      <x v="25"/>
      <x v="2"/>
    </i>
    <i>
      <x v="26"/>
      <x v="9"/>
    </i>
    <i>
      <x v="27"/>
      <x v="23"/>
    </i>
    <i>
      <x v="28"/>
      <x v="26"/>
    </i>
    <i>
      <x v="29"/>
      <x/>
    </i>
    <i>
      <x v="30"/>
      <x v="15"/>
    </i>
    <i>
      <x v="31"/>
      <x v="17"/>
    </i>
    <i>
      <x v="32"/>
      <x v="31"/>
    </i>
    <i>
      <x v="33"/>
      <x v="32"/>
    </i>
    <i>
      <x v="34"/>
      <x v="33"/>
    </i>
    <i>
      <x v="35"/>
      <x v="35"/>
    </i>
    <i>
      <x v="36"/>
      <x v="36"/>
    </i>
    <i>
      <x v="37"/>
      <x v="38"/>
    </i>
    <i>
      <x v="38"/>
      <x v="39"/>
    </i>
    <i>
      <x v="39"/>
      <x v="40"/>
    </i>
    <i>
      <x v="40"/>
      <x v="41"/>
    </i>
    <i>
      <x v="41"/>
      <x v="42"/>
    </i>
    <i>
      <x v="42"/>
      <x v="43"/>
    </i>
    <i>
      <x v="43"/>
      <x v="44"/>
    </i>
    <i>
      <x v="44"/>
      <x v="45"/>
    </i>
    <i>
      <x v="45"/>
      <x v="46"/>
    </i>
    <i>
      <x v="46"/>
      <x v="47"/>
    </i>
    <i>
      <x v="47"/>
      <x v="49"/>
    </i>
    <i>
      <x v="48"/>
      <x v="50"/>
    </i>
    <i>
      <x v="49"/>
      <x v="37"/>
    </i>
    <i>
      <x v="50"/>
      <x v="48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L27" totalsRowCount="1">
  <autoFilter ref="A5:L26" xr:uid="{9D8F5459-1FAE-4CA5-B1DB-FA5A1A56DC56}"/>
  <tableColumns count="12">
    <tableColumn id="1" xr3:uid="{06060077-1E62-46BA-B9CF-6979C4720F7B}" name="Etiquetas de fila" dataDxfId="53" totalsRowDxfId="52"/>
    <tableColumn id="2" xr3:uid="{49B82C10-8F1A-4051-ACB7-1E8E2B9C42E8}" name="APR. VIGENTE - ENERO" dataDxfId="51" totalsRowDxfId="50" dataCellStyle="Millares"/>
    <tableColumn id="3" xr3:uid="{FAEC5CCE-F290-4A9C-A287-CB18E9A5F258}" name="APR. VIGENTE - FEBRERO" dataDxfId="49" totalsRowDxfId="48"/>
    <tableColumn id="6" xr3:uid="{5641CB34-7518-4E36-AD93-B4DA1D3E4F36}" name="APR. VIGENTE - MARZO" dataDxfId="47" totalsRowDxfId="46" dataCellStyle="Millares"/>
    <tableColumn id="5" xr3:uid="{8B319E9C-9FBE-4E3D-BFF8-0B5E5AC957A6}" name="APR.VIGENTE - ABRIL" dataDxfId="45" totalsRowDxfId="44" dataCellStyle="Millares"/>
    <tableColumn id="9" xr3:uid="{FE3F4416-2F1F-4093-857C-AEAF9CC01C73}" name="APR.VIGENTE - MAYO" dataDxfId="43" totalsRowDxfId="42" dataCellStyle="Millares"/>
    <tableColumn id="8" xr3:uid="{0924E34B-439C-45C1-B88B-11F572CC67DF}" name="APR. VIGENTE - JUNIO" dataDxfId="41" totalsRowDxfId="40" dataCellStyle="Millares">
      <calculatedColumnFormula>SUMIF([1]Detalle!$P:$P,$A6,[1]Detalle!$T:$T)</calculatedColumnFormula>
    </tableColumn>
    <tableColumn id="10" xr3:uid="{F0948752-BD09-4B9C-866E-EF7691ED1C30}" name="APR. VIGENTE - JULIO" dataDxfId="39" totalsRowDxfId="38" dataCellStyle="Millares"/>
    <tableColumn id="12" xr3:uid="{632A8194-CFD2-4C93-BD64-C1F3F8393939}" name="APR. VIGENTE - AGOSTO" dataDxfId="37" totalsRowDxfId="36" dataCellStyle="Millares"/>
    <tableColumn id="11" xr3:uid="{5CD802EA-F008-47B1-8F66-15CEEB79D450}" name="APR. VIGENTE - SEPTIEMBRE" dataDxfId="35" totalsRowDxfId="34" dataCellStyle="Millares"/>
    <tableColumn id="7" xr3:uid="{2B9BD9E9-9BBD-4554-8F3C-0D71A76734BC}" name="APR. VIGENTE - OCTUBRE" dataDxfId="33" totalsRowDxfId="32" dataCellStyle="Millares"/>
    <tableColumn id="4" xr3:uid="{CF2D1DE3-0ECF-45B9-90AC-F6A027131E17}" name="DIFERENCIA" dataDxfId="31" totalsRowDxfId="30">
      <calculatedColumnFormula>+Tabla2[[#This Row],[APR. VIGENTE - OCTUBRE]]-Tabla2[[#This Row],[APR. VIGENTE - JULIO]]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P43" totalsRowCount="1" headerRowDxfId="29">
  <autoFilter ref="A5:P42" xr:uid="{5AA975B6-9576-4467-AD81-7688E40AB0D8}"/>
  <tableColumns count="16">
    <tableColumn id="1" xr3:uid="{A69C8DA0-0C1A-487C-8AA0-5F2CFF66C793}" name="COD_REGIONAL" dataDxfId="28" totalsRowDxfId="27"/>
    <tableColumn id="2" xr3:uid="{1CB6469A-9060-424D-86A3-69C70A921641}" name="REGIONAL"/>
    <tableColumn id="3" xr3:uid="{43E6E9E5-FE41-45C5-A828-7728DFE55555}" name="ASIGNADO" dataDxfId="26" totalsRowDxfId="25" dataCellStyle="Millares">
      <calculatedColumnFormula>SUMIFS(Detalle!T$1:T$549,Detalle!A$1:A$549,Presupuesto_Regional!A6)</calculatedColumnFormula>
    </tableColumn>
    <tableColumn id="7" xr3:uid="{125705B7-EE7F-4833-B68D-5C67653C1EEE}" name="ASIGNADO2" dataDxfId="24" totalsRowDxfId="23" dataCellStyle="Millares"/>
    <tableColumn id="4" xr3:uid="{47A6D7B1-6607-4E32-B0CA-1D8DC69E3B80}" name="APROPIACION ENERO" dataDxfId="22" totalsRowDxfId="21" dataCellStyle="Millares"/>
    <tableColumn id="5" xr3:uid="{AA02E89F-C290-4662-AECD-4BEE0AD815AF}" name="APROPIACIÓN FEBRERO" totalsRowDxfId="20" dataCellStyle="Millares"/>
    <tableColumn id="8" xr3:uid="{64E239EA-3843-4BFF-B516-589B63731F66}" name="APROPIACIÓN MARZO" dataDxfId="19" totalsRowDxfId="18" dataCellStyle="Millares"/>
    <tableColumn id="9" xr3:uid="{754AB399-CBF3-44C7-8BF1-C3D444E7930C}" name="APROPIACIÓN ABRIL" dataDxfId="17" totalsRowDxfId="16" dataCellStyle="Millares"/>
    <tableColumn id="13" xr3:uid="{A33F474A-1DA8-470C-A5FC-CD392C4EAEDD}" name="APROPIACIÓN MAYO" dataDxfId="15" totalsRowDxfId="14" dataCellStyle="Millares"/>
    <tableColumn id="12" xr3:uid="{D1452BD1-E16A-424A-8846-EA2950EABF36}" name="APROPIACIÓN JUNIO" dataDxfId="13" totalsRowDxfId="12" dataCellStyle="Millares"/>
    <tableColumn id="14" xr3:uid="{F817B0A8-E580-4F45-A7B0-5EE4949D7DBF}" name="APROPIACIÓN JULIO" dataDxfId="11" totalsRowDxfId="10" dataCellStyle="Millares"/>
    <tableColumn id="15" xr3:uid="{300737B2-1424-4649-AD4F-941EE5DC7543}" name="APROPIACIÓN AGOSTO" dataDxfId="9" totalsRowDxfId="8" dataCellStyle="Millares"/>
    <tableColumn id="16" xr3:uid="{BA59C445-075A-4A1C-8430-9D4A4C8C5403}" name="APROPIACIÓN SEPTIEMBRE" dataDxfId="7" totalsRowDxfId="6" dataCellStyle="Millares"/>
    <tableColumn id="6" xr3:uid="{23E0A779-72FB-4560-A0C3-A07499E3C464}" name="DIFERENCIA" dataDxfId="5" totalsRowDxfId="4">
      <calculatedColumnFormula>+Tabla1[[#This Row],[APROPIACIÓN SEPTIEMBRE]]-Tabla1[[#This Row],[APROPIACIÓN AGOSTO]]</calculatedColumnFormula>
    </tableColumn>
    <tableColumn id="10" xr3:uid="{34632373-91A7-4A46-994D-B4CA589382F9}" name="APROPIACIÓN OCTUBRE" dataDxfId="3" totalsRowDxfId="2" dataCellStyle="Millares"/>
    <tableColumn id="11" xr3:uid="{0A7309B5-0394-44FB-A438-E0D715D9BBBA}" name="DIFERENCIA2" dataDxfId="1" totalsRowDxfId="0" dataCellStyle="Millares">
      <calculatedColumnFormula>+Tabla1[[#This Row],[APROPIACIÓN OCTUBRE]]-Tabla1[[#This Row],[APROPIACIÓN SEPTIEMBRE]]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L28"/>
  <sheetViews>
    <sheetView topLeftCell="B1" workbookViewId="0">
      <selection activeCell="H21" sqref="H20:H21"/>
    </sheetView>
  </sheetViews>
  <sheetFormatPr baseColWidth="10" defaultRowHeight="15" x14ac:dyDescent="0.25"/>
  <cols>
    <col min="1" max="1" width="53.140625" style="11" customWidth="1"/>
    <col min="2" max="2" width="32.140625" style="10" customWidth="1"/>
    <col min="3" max="10" width="23.42578125" customWidth="1"/>
    <col min="11" max="11" width="22.28515625" customWidth="1"/>
    <col min="12" max="12" width="18.85546875" bestFit="1" customWidth="1"/>
  </cols>
  <sheetData>
    <row r="1" spans="1:12" ht="22.5" x14ac:dyDescent="0.3">
      <c r="A1" s="4" t="s">
        <v>143</v>
      </c>
    </row>
    <row r="2" spans="1:12" ht="15.75" x14ac:dyDescent="0.25">
      <c r="A2" s="5" t="s">
        <v>144</v>
      </c>
    </row>
    <row r="3" spans="1:12" x14ac:dyDescent="0.25">
      <c r="A3" s="6" t="s">
        <v>240</v>
      </c>
    </row>
    <row r="5" spans="1:12" x14ac:dyDescent="0.25">
      <c r="A5" s="11" t="s">
        <v>141</v>
      </c>
      <c r="B5" s="10" t="s">
        <v>159</v>
      </c>
      <c r="C5" s="16" t="s">
        <v>160</v>
      </c>
      <c r="D5" s="16" t="s">
        <v>196</v>
      </c>
      <c r="E5" s="16" t="s">
        <v>161</v>
      </c>
      <c r="F5" s="16" t="s">
        <v>239</v>
      </c>
      <c r="G5" s="16" t="s">
        <v>238</v>
      </c>
      <c r="H5" s="16" t="s">
        <v>241</v>
      </c>
      <c r="I5" s="16" t="s">
        <v>246</v>
      </c>
      <c r="J5" s="16" t="s">
        <v>248</v>
      </c>
      <c r="K5" s="16" t="s">
        <v>253</v>
      </c>
      <c r="L5" s="16" t="s">
        <v>151</v>
      </c>
    </row>
    <row r="6" spans="1:12" ht="45" x14ac:dyDescent="0.25">
      <c r="A6" s="12" t="s">
        <v>58</v>
      </c>
      <c r="B6" s="10">
        <v>263628228644</v>
      </c>
      <c r="C6" s="10">
        <v>302890432734</v>
      </c>
      <c r="D6" s="10">
        <v>302890432734</v>
      </c>
      <c r="E6" s="10">
        <v>314476242427</v>
      </c>
      <c r="F6" s="10">
        <v>421470635738</v>
      </c>
      <c r="G6" s="10">
        <v>422741177814</v>
      </c>
      <c r="H6" s="10">
        <v>396486072000</v>
      </c>
      <c r="I6" s="10">
        <v>395278541355</v>
      </c>
      <c r="J6" s="10">
        <v>448030268293</v>
      </c>
      <c r="K6" s="10">
        <f>SUMIF(Detalle!$P:$P,$A6,Detalle!$T:$T)</f>
        <v>453212137745</v>
      </c>
      <c r="L6" s="15">
        <f>+Tabla2[[#This Row],[APR. VIGENTE - OCTUBRE]]-Tabla2[[#This Row],[APR. VIGENTE - SEPTIEMBRE]]</f>
        <v>5181869452</v>
      </c>
    </row>
    <row r="7" spans="1:12" ht="30" x14ac:dyDescent="0.25">
      <c r="A7" s="12" t="s">
        <v>71</v>
      </c>
      <c r="B7" s="10">
        <v>484736439956</v>
      </c>
      <c r="C7" s="10">
        <v>484739142697</v>
      </c>
      <c r="D7" s="10">
        <v>484294340885</v>
      </c>
      <c r="E7" s="10">
        <v>484218408415</v>
      </c>
      <c r="F7" s="10">
        <v>436564352761</v>
      </c>
      <c r="G7" s="10">
        <v>439862862521</v>
      </c>
      <c r="H7" s="10">
        <v>439862964817</v>
      </c>
      <c r="I7" s="10">
        <v>450257541848</v>
      </c>
      <c r="J7" s="10">
        <v>450257541848</v>
      </c>
      <c r="K7" s="10">
        <f>SUMIF(Detalle!$P:$P,$A7,Detalle!$T:$T)</f>
        <v>450257546848</v>
      </c>
      <c r="L7" s="15">
        <f>+Tabla2[[#This Row],[APR. VIGENTE - OCTUBRE]]-Tabla2[[#This Row],[APR. VIGENTE - SEPTIEMBRE]]</f>
        <v>5000</v>
      </c>
    </row>
    <row r="8" spans="1:12" ht="60" x14ac:dyDescent="0.25">
      <c r="A8" s="12" t="s">
        <v>63</v>
      </c>
      <c r="B8" s="10">
        <v>5472299871387</v>
      </c>
      <c r="C8" s="10">
        <v>5597628557936</v>
      </c>
      <c r="D8" s="10">
        <v>5607130079382</v>
      </c>
      <c r="E8" s="10">
        <v>5723105881058</v>
      </c>
      <c r="F8" s="10">
        <v>5739886804377</v>
      </c>
      <c r="G8" s="10">
        <v>5741472686775</v>
      </c>
      <c r="H8" s="10">
        <v>5727454043578</v>
      </c>
      <c r="I8" s="10">
        <v>6006484719572</v>
      </c>
      <c r="J8" s="10">
        <v>6142446648442</v>
      </c>
      <c r="K8" s="10">
        <f>SUMIF(Detalle!$P:$P,$A8,Detalle!$T:$T)</f>
        <v>6217106077427</v>
      </c>
      <c r="L8" s="15">
        <f>+Tabla2[[#This Row],[APR. VIGENTE - OCTUBRE]]-Tabla2[[#This Row],[APR. VIGENTE - SEPTIEMBRE]]</f>
        <v>74659428985</v>
      </c>
    </row>
    <row r="9" spans="1:12" ht="60" x14ac:dyDescent="0.25">
      <c r="A9" s="12" t="s">
        <v>61</v>
      </c>
      <c r="B9" s="10">
        <v>835090852</v>
      </c>
      <c r="C9" s="10">
        <v>835090852</v>
      </c>
      <c r="D9" s="10">
        <v>835090852</v>
      </c>
      <c r="E9" s="10">
        <v>835090852</v>
      </c>
      <c r="F9" s="10">
        <v>835090852</v>
      </c>
      <c r="G9" s="10">
        <v>835090852</v>
      </c>
      <c r="H9" s="10">
        <v>835090852</v>
      </c>
      <c r="I9" s="10">
        <v>835090852</v>
      </c>
      <c r="J9" s="10">
        <v>835090852</v>
      </c>
      <c r="K9" s="10">
        <f>SUMIF(Detalle!$P:$P,$A9,Detalle!$T:$T)</f>
        <v>1685090852</v>
      </c>
      <c r="L9" s="15">
        <f>+Tabla2[[#This Row],[APR. VIGENTE - OCTUBRE]]-Tabla2[[#This Row],[APR. VIGENTE - SEPTIEMBRE]]</f>
        <v>850000000</v>
      </c>
    </row>
    <row r="10" spans="1:12" ht="30" x14ac:dyDescent="0.25">
      <c r="A10" s="12" t="s">
        <v>67</v>
      </c>
      <c r="B10" s="10">
        <v>232543950032</v>
      </c>
      <c r="C10" s="10">
        <v>314609469214</v>
      </c>
      <c r="D10" s="10">
        <v>1063616605758</v>
      </c>
      <c r="E10" s="10">
        <v>1068044265882</v>
      </c>
      <c r="F10" s="10">
        <v>1073574662497</v>
      </c>
      <c r="G10" s="10">
        <v>1123199497810</v>
      </c>
      <c r="H10" s="10">
        <v>1132465133205</v>
      </c>
      <c r="I10" s="10">
        <v>1148599957454</v>
      </c>
      <c r="J10" s="10">
        <v>1146927728064</v>
      </c>
      <c r="K10" s="10">
        <f>SUMIF(Detalle!$P:$P,$A10,Detalle!$T:$T)</f>
        <v>1194463583598</v>
      </c>
      <c r="L10" s="15">
        <f>+Tabla2[[#This Row],[APR. VIGENTE - OCTUBRE]]-Tabla2[[#This Row],[APR. VIGENTE - SEPTIEMBRE]]</f>
        <v>47535855534</v>
      </c>
    </row>
    <row r="11" spans="1:12" ht="45" x14ac:dyDescent="0.25">
      <c r="A11" s="14" t="s">
        <v>55</v>
      </c>
      <c r="B11" s="10">
        <v>25000000000</v>
      </c>
      <c r="C11" s="10">
        <v>25000000000</v>
      </c>
      <c r="D11" s="10">
        <v>25000000000</v>
      </c>
      <c r="E11" s="10">
        <v>25000000000</v>
      </c>
      <c r="F11" s="10">
        <v>25000000000</v>
      </c>
      <c r="G11" s="10">
        <v>25000000000</v>
      </c>
      <c r="H11" s="10">
        <v>21500000000</v>
      </c>
      <c r="I11" s="10">
        <v>21500000000</v>
      </c>
      <c r="J11" s="10">
        <v>21700000000</v>
      </c>
      <c r="K11" s="10">
        <f>SUMIF(Detalle!$P:$P,$A11,Detalle!$T:$T)</f>
        <v>23424662537</v>
      </c>
      <c r="L11" s="15">
        <f>+Tabla2[[#This Row],[APR. VIGENTE - OCTUBRE]]-Tabla2[[#This Row],[APR. VIGENTE - SEPTIEMBRE]]</f>
        <v>1724662537</v>
      </c>
    </row>
    <row r="12" spans="1:12" ht="60" x14ac:dyDescent="0.25">
      <c r="A12" s="12" t="s">
        <v>52</v>
      </c>
      <c r="B12" s="10">
        <v>328317965883</v>
      </c>
      <c r="C12" s="10">
        <v>324613104395</v>
      </c>
      <c r="D12" s="10">
        <v>323728056385</v>
      </c>
      <c r="E12" s="10">
        <v>322218693169</v>
      </c>
      <c r="F12" s="10">
        <v>321466028385</v>
      </c>
      <c r="G12" s="10">
        <v>319860667937</v>
      </c>
      <c r="H12" s="10">
        <v>315754656730</v>
      </c>
      <c r="I12" s="10">
        <v>315620911529</v>
      </c>
      <c r="J12" s="10">
        <v>314371860821</v>
      </c>
      <c r="K12" s="10">
        <f>SUMIF(Detalle!$P:$P,$A12,Detalle!$T:$T)</f>
        <v>329696625103</v>
      </c>
      <c r="L12" s="15">
        <f>+Tabla2[[#This Row],[APR. VIGENTE - OCTUBRE]]-Tabla2[[#This Row],[APR. VIGENTE - SEPTIEMBRE]]</f>
        <v>15324764282</v>
      </c>
    </row>
    <row r="13" spans="1:12" ht="45" x14ac:dyDescent="0.25">
      <c r="A13" s="12" t="s">
        <v>65</v>
      </c>
      <c r="B13" s="10">
        <v>459643303524</v>
      </c>
      <c r="C13" s="10">
        <v>488941870061</v>
      </c>
      <c r="D13" s="10">
        <v>489410134919</v>
      </c>
      <c r="E13" s="10">
        <v>553023607567</v>
      </c>
      <c r="F13" s="10">
        <v>675029054308</v>
      </c>
      <c r="G13" s="10">
        <v>741882451840</v>
      </c>
      <c r="H13" s="10">
        <v>716279319479</v>
      </c>
      <c r="I13" s="10">
        <v>683515129903</v>
      </c>
      <c r="J13" s="10">
        <v>824781781853</v>
      </c>
      <c r="K13" s="10">
        <f>SUMIF(Detalle!$P:$P,$A13,Detalle!$T:$T)</f>
        <v>935042751397</v>
      </c>
      <c r="L13" s="15">
        <f>+Tabla2[[#This Row],[APR. VIGENTE - OCTUBRE]]-Tabla2[[#This Row],[APR. VIGENTE - SEPTIEMBRE]]</f>
        <v>110260969544</v>
      </c>
    </row>
    <row r="14" spans="1:12" x14ac:dyDescent="0.25">
      <c r="A14" s="12" t="s">
        <v>158</v>
      </c>
      <c r="C14" s="10">
        <v>22715700</v>
      </c>
      <c r="D14" s="10">
        <v>23215700</v>
      </c>
      <c r="E14" s="10">
        <v>23215700</v>
      </c>
      <c r="F14" s="10">
        <v>530728104</v>
      </c>
      <c r="G14" s="10">
        <v>622025582</v>
      </c>
      <c r="H14" s="10">
        <v>628489520</v>
      </c>
      <c r="I14" s="10">
        <v>642496856</v>
      </c>
      <c r="J14" s="10">
        <v>650898554</v>
      </c>
      <c r="K14" s="10">
        <f>SUMIF(Detalle!$P:$P,$A14,Detalle!$T:$T)</f>
        <v>687770793</v>
      </c>
      <c r="L14" s="15">
        <f>+Tabla2[[#This Row],[APR. VIGENTE - OCTUBRE]]-Tabla2[[#This Row],[APR. VIGENTE - SEPTIEMBRE]]</f>
        <v>36872239</v>
      </c>
    </row>
    <row r="15" spans="1:12" x14ac:dyDescent="0.25">
      <c r="A15" s="12" t="s">
        <v>35</v>
      </c>
      <c r="B15" s="10">
        <v>46731961400</v>
      </c>
      <c r="C15" s="10">
        <v>46711961400</v>
      </c>
      <c r="D15" s="10">
        <v>46719533050</v>
      </c>
      <c r="E15" s="10">
        <v>46711983129</v>
      </c>
      <c r="F15" s="10">
        <v>46575014262</v>
      </c>
      <c r="G15" s="10">
        <v>44255701731</v>
      </c>
      <c r="H15" s="10">
        <v>45060138861</v>
      </c>
      <c r="I15" s="10">
        <v>46476548748</v>
      </c>
      <c r="J15" s="10">
        <v>46476548748</v>
      </c>
      <c r="K15" s="10">
        <f>SUMIF(Detalle!$P:$P,$A15,Detalle!$T:$T)</f>
        <v>45373526020</v>
      </c>
      <c r="L15" s="15">
        <f>+Tabla2[[#This Row],[APR. VIGENTE - OCTUBRE]]-Tabla2[[#This Row],[APR. VIGENTE - SEPTIEMBRE]]</f>
        <v>-1103022728</v>
      </c>
    </row>
    <row r="16" spans="1:12" x14ac:dyDescent="0.25">
      <c r="A16" s="12" t="s">
        <v>49</v>
      </c>
      <c r="B16" s="10">
        <v>454355200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36673108</v>
      </c>
      <c r="K16" s="10">
        <f>SUMIF(Detalle!$P:$P,$A16,Detalle!$T:$T)</f>
        <v>36673108</v>
      </c>
      <c r="L16" s="15">
        <f>+Tabla2[[#This Row],[APR. VIGENTE - OCTUBRE]]-Tabla2[[#This Row],[APR. VIGENTE - SEPTIEMBRE]]</f>
        <v>0</v>
      </c>
    </row>
    <row r="17" spans="1:12" x14ac:dyDescent="0.25">
      <c r="A17" s="12" t="s">
        <v>31</v>
      </c>
      <c r="B17" s="10">
        <v>165942000000</v>
      </c>
      <c r="C17" s="10">
        <v>165942000000</v>
      </c>
      <c r="D17" s="10">
        <v>165942000000</v>
      </c>
      <c r="E17" s="10">
        <v>165942000000</v>
      </c>
      <c r="F17" s="10">
        <v>165942000000</v>
      </c>
      <c r="G17" s="10">
        <v>165942000000</v>
      </c>
      <c r="H17" s="10">
        <v>165942000000</v>
      </c>
      <c r="I17" s="10">
        <v>165942000000</v>
      </c>
      <c r="J17" s="10">
        <v>165942000000</v>
      </c>
      <c r="K17" s="10">
        <f>SUMIF(Detalle!$P:$P,$A17,Detalle!$T:$T)</f>
        <v>165942000000</v>
      </c>
      <c r="L17" s="15">
        <f>+Tabla2[[#This Row],[APR. VIGENTE - OCTUBRE]]-Tabla2[[#This Row],[APR. VIGENTE - SEPTIEMBRE]]</f>
        <v>0</v>
      </c>
    </row>
    <row r="18" spans="1:12" x14ac:dyDescent="0.25">
      <c r="A18" s="12" t="s">
        <v>47</v>
      </c>
      <c r="B18" s="10">
        <v>22565944200</v>
      </c>
      <c r="C18" s="10">
        <v>22565944200</v>
      </c>
      <c r="D18" s="10">
        <v>22565944200</v>
      </c>
      <c r="E18" s="10">
        <v>22565944200</v>
      </c>
      <c r="F18" s="10">
        <v>22565944200</v>
      </c>
      <c r="G18" s="10">
        <v>22565944200</v>
      </c>
      <c r="H18" s="10">
        <v>22565944200</v>
      </c>
      <c r="I18" s="10">
        <v>22565944200</v>
      </c>
      <c r="J18" s="10">
        <v>22565944200</v>
      </c>
      <c r="K18" s="10">
        <f>SUMIF(Detalle!$P:$P,$A18,Detalle!$T:$T)</f>
        <v>22565944200</v>
      </c>
      <c r="L18" s="15">
        <f>+Tabla2[[#This Row],[APR. VIGENTE - OCTUBRE]]-Tabla2[[#This Row],[APR. VIGENTE - SEPTIEMBRE]]</f>
        <v>0</v>
      </c>
    </row>
    <row r="19" spans="1:12" x14ac:dyDescent="0.25">
      <c r="A19" s="12" t="s">
        <v>45</v>
      </c>
      <c r="B19" s="10">
        <v>4136264091</v>
      </c>
      <c r="C19" s="10">
        <v>4137223956</v>
      </c>
      <c r="D19" s="10">
        <v>4186662251</v>
      </c>
      <c r="E19" s="10">
        <v>4677836331</v>
      </c>
      <c r="F19" s="10">
        <v>4671382592</v>
      </c>
      <c r="G19" s="10">
        <v>4687300825</v>
      </c>
      <c r="H19" s="10">
        <v>4690999000</v>
      </c>
      <c r="I19" s="10">
        <v>4690999000</v>
      </c>
      <c r="J19" s="10">
        <v>4690999000</v>
      </c>
      <c r="K19" s="10">
        <f>SUMIF(Detalle!$P:$P,$A19,Detalle!$T:$T)</f>
        <v>4690999000</v>
      </c>
      <c r="L19" s="15">
        <f>+Tabla2[[#This Row],[APR. VIGENTE - OCTUBRE]]-Tabla2[[#This Row],[APR. VIGENTE - SEPTIEMBRE]]</f>
        <v>0</v>
      </c>
    </row>
    <row r="20" spans="1:12" ht="30" x14ac:dyDescent="0.25">
      <c r="A20" s="12" t="s">
        <v>39</v>
      </c>
      <c r="B20" s="10">
        <v>5502000000</v>
      </c>
      <c r="C20" s="10">
        <v>5502000000</v>
      </c>
      <c r="D20" s="10">
        <v>5502000000</v>
      </c>
      <c r="E20" s="10">
        <v>5502000000</v>
      </c>
      <c r="F20" s="10">
        <v>5502000000</v>
      </c>
      <c r="G20" s="10">
        <v>5502000000</v>
      </c>
      <c r="H20" s="10">
        <v>5502000000</v>
      </c>
      <c r="I20" s="10">
        <v>5502000000</v>
      </c>
      <c r="J20" s="10">
        <v>5502000000</v>
      </c>
      <c r="K20" s="10">
        <f>SUMIF(Detalle!$P:$P,$A20,Detalle!$T:$T)</f>
        <v>5502000000</v>
      </c>
      <c r="L20" s="15">
        <f>+Tabla2[[#This Row],[APR. VIGENTE - OCTUBRE]]-Tabla2[[#This Row],[APR. VIGENTE - SEPTIEMBRE]]</f>
        <v>0</v>
      </c>
    </row>
    <row r="21" spans="1:12" x14ac:dyDescent="0.25">
      <c r="A21" s="12" t="s">
        <v>37</v>
      </c>
      <c r="B21" s="10">
        <v>98333664</v>
      </c>
      <c r="C21" s="10">
        <v>98333664</v>
      </c>
      <c r="D21" s="10">
        <v>98333664</v>
      </c>
      <c r="E21" s="10">
        <v>98333664</v>
      </c>
      <c r="F21" s="10">
        <v>98333664</v>
      </c>
      <c r="G21" s="10">
        <v>98333664</v>
      </c>
      <c r="H21" s="10">
        <v>98333664</v>
      </c>
      <c r="I21" s="10">
        <v>98333664</v>
      </c>
      <c r="J21" s="10">
        <v>98333664</v>
      </c>
      <c r="K21" s="10">
        <f>SUMIF(Detalle!$P:$P,$A21,Detalle!$T:$T)</f>
        <v>98333664</v>
      </c>
      <c r="L21" s="15">
        <f>+Tabla2[[#This Row],[APR. VIGENTE - OCTUBRE]]-Tabla2[[#This Row],[APR. VIGENTE - SEPTIEMBRE]]</f>
        <v>0</v>
      </c>
    </row>
    <row r="22" spans="1:12" x14ac:dyDescent="0.25">
      <c r="A22" s="12" t="s">
        <v>43</v>
      </c>
      <c r="B22" s="10">
        <v>79730600</v>
      </c>
      <c r="C22" s="10">
        <v>79730600</v>
      </c>
      <c r="D22" s="10">
        <v>79730600</v>
      </c>
      <c r="E22" s="10">
        <v>79730600</v>
      </c>
      <c r="F22" s="10">
        <v>79730600</v>
      </c>
      <c r="G22" s="10">
        <v>79730600</v>
      </c>
      <c r="H22" s="10">
        <v>79730600</v>
      </c>
      <c r="I22" s="10">
        <v>79730600</v>
      </c>
      <c r="J22" s="10">
        <v>79730600</v>
      </c>
      <c r="K22" s="10">
        <f>SUMIF(Detalle!$P:$P,$A22,Detalle!$T:$T)</f>
        <v>79730600</v>
      </c>
      <c r="L22" s="15">
        <f>+Tabla2[[#This Row],[APR. VIGENTE - OCTUBRE]]-Tabla2[[#This Row],[APR. VIGENTE - SEPTIEMBRE]]</f>
        <v>0</v>
      </c>
    </row>
    <row r="23" spans="1:12" ht="30" x14ac:dyDescent="0.25">
      <c r="A23" s="12" t="s">
        <v>33</v>
      </c>
      <c r="B23" s="10">
        <v>36743000000</v>
      </c>
      <c r="C23" s="10">
        <v>36743000000</v>
      </c>
      <c r="D23" s="10">
        <v>36743000000</v>
      </c>
      <c r="E23" s="10">
        <v>36743000000</v>
      </c>
      <c r="F23" s="10">
        <v>36743000000</v>
      </c>
      <c r="G23" s="10">
        <v>36743000000</v>
      </c>
      <c r="H23" s="10">
        <v>36743000000</v>
      </c>
      <c r="I23" s="10">
        <v>36743000000</v>
      </c>
      <c r="J23" s="10">
        <v>36743000000</v>
      </c>
      <c r="K23" s="10">
        <f>SUMIF(Detalle!$P:$P,$A23,Detalle!$T:$T)</f>
        <v>36743000000</v>
      </c>
      <c r="L23" s="15">
        <f>+Tabla2[[#This Row],[APR. VIGENTE - OCTUBRE]]-Tabla2[[#This Row],[APR. VIGENTE - SEPTIEMBRE]]</f>
        <v>0</v>
      </c>
    </row>
    <row r="24" spans="1:12" x14ac:dyDescent="0.25">
      <c r="A24" s="12" t="s">
        <v>29</v>
      </c>
      <c r="B24" s="10">
        <v>481354000000</v>
      </c>
      <c r="C24" s="10">
        <v>481354000000</v>
      </c>
      <c r="D24" s="10">
        <v>481354000000</v>
      </c>
      <c r="E24" s="10">
        <v>481354000000</v>
      </c>
      <c r="F24" s="10">
        <v>481354000000</v>
      </c>
      <c r="G24" s="10">
        <v>481354000000</v>
      </c>
      <c r="H24" s="10">
        <v>481354000000</v>
      </c>
      <c r="I24" s="10">
        <v>481354000000</v>
      </c>
      <c r="J24" s="10">
        <v>481354000000</v>
      </c>
      <c r="K24" s="10">
        <f>SUMIF(Detalle!$P:$P,$A24,Detalle!$T:$T)</f>
        <v>481354000000</v>
      </c>
      <c r="L24" s="15">
        <f>+Tabla2[[#This Row],[APR. VIGENTE - OCTUBRE]]-Tabla2[[#This Row],[APR. VIGENTE - SEPTIEMBRE]]</f>
        <v>0</v>
      </c>
    </row>
    <row r="25" spans="1:12" x14ac:dyDescent="0.25">
      <c r="A25" s="12" t="s">
        <v>41</v>
      </c>
      <c r="B25" s="10">
        <v>6937250286</v>
      </c>
      <c r="C25" s="10">
        <v>6937250286</v>
      </c>
      <c r="D25" s="10">
        <v>6937250286</v>
      </c>
      <c r="E25" s="10">
        <v>6937250286</v>
      </c>
      <c r="F25" s="10">
        <v>6937250286</v>
      </c>
      <c r="G25" s="10">
        <v>6937250286</v>
      </c>
      <c r="H25" s="10">
        <v>6937250286</v>
      </c>
      <c r="I25" s="10">
        <v>6937250286</v>
      </c>
      <c r="J25" s="10">
        <v>6937250286</v>
      </c>
      <c r="K25" s="10">
        <f>SUMIF(Detalle!$P:$P,$A25,Detalle!$T:$T)</f>
        <v>6937250286</v>
      </c>
      <c r="L25" s="15">
        <f>+Tabla2[[#This Row],[APR. VIGENTE - OCTUBRE]]-Tabla2[[#This Row],[APR. VIGENTE - SEPTIEMBRE]]</f>
        <v>0</v>
      </c>
    </row>
    <row r="26" spans="1:12" x14ac:dyDescent="0.25">
      <c r="A26" s="12" t="s">
        <v>142</v>
      </c>
      <c r="B26" s="10">
        <f>SUM(B6:B25)</f>
        <v>8037549689719</v>
      </c>
      <c r="C26" s="10">
        <v>8309351827695</v>
      </c>
      <c r="D26" s="10">
        <v>9067056410666</v>
      </c>
      <c r="E26" s="10">
        <v>9261557483280</v>
      </c>
      <c r="F26" s="10">
        <v>9464826012626</v>
      </c>
      <c r="G26" s="10">
        <f>SUBTOTAL(109,G6:G25)</f>
        <v>9583641722437</v>
      </c>
      <c r="H26" s="10">
        <f>SUBTOTAL(109,H6:H25)</f>
        <v>9520239166792</v>
      </c>
      <c r="I26" s="10">
        <v>9793124195867</v>
      </c>
      <c r="J26" s="10">
        <v>10120428298333</v>
      </c>
      <c r="K26" s="10">
        <f>SUBTOTAL(109,K6:K25)</f>
        <v>10374899703178</v>
      </c>
      <c r="L26" s="15">
        <f>SUBTOTAL(109,L6:L25)</f>
        <v>254471404845</v>
      </c>
    </row>
    <row r="27" spans="1:12" x14ac:dyDescent="0.25">
      <c r="A27" s="12"/>
      <c r="B27" s="29"/>
      <c r="C27" s="27"/>
      <c r="D27" s="29"/>
      <c r="E27" s="29"/>
      <c r="F27" s="29"/>
      <c r="G27" s="29"/>
      <c r="H27" s="29"/>
      <c r="I27" s="29"/>
      <c r="J27" s="29"/>
      <c r="K27" s="29"/>
      <c r="L27" s="15"/>
    </row>
    <row r="28" spans="1:12" x14ac:dyDescent="0.25">
      <c r="K28" s="26">
        <f>+K26-J26</f>
        <v>254471404845</v>
      </c>
      <c r="L28" s="26">
        <f>+L26-K28</f>
        <v>0</v>
      </c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P47"/>
  <sheetViews>
    <sheetView tabSelected="1" topLeftCell="F17" workbookViewId="0">
      <selection activeCell="H46" sqref="H46"/>
    </sheetView>
  </sheetViews>
  <sheetFormatPr baseColWidth="10" defaultRowHeight="15" x14ac:dyDescent="0.25"/>
  <cols>
    <col min="1" max="1" width="16.5703125" style="1" customWidth="1"/>
    <col min="2" max="2" width="55.7109375" customWidth="1"/>
    <col min="3" max="3" width="27.42578125" customWidth="1"/>
    <col min="4" max="4" width="25" customWidth="1"/>
    <col min="5" max="5" width="24.7109375" customWidth="1"/>
    <col min="6" max="13" width="23.85546875" customWidth="1"/>
    <col min="14" max="14" width="22.42578125" customWidth="1"/>
    <col min="15" max="15" width="23.85546875" customWidth="1"/>
    <col min="16" max="16" width="20.140625" customWidth="1"/>
  </cols>
  <sheetData>
    <row r="1" spans="1:16" ht="22.5" x14ac:dyDescent="0.3">
      <c r="A1" s="4" t="s">
        <v>143</v>
      </c>
    </row>
    <row r="2" spans="1:16" ht="15.75" x14ac:dyDescent="0.25">
      <c r="A2" s="5" t="s">
        <v>144</v>
      </c>
    </row>
    <row r="3" spans="1:16" x14ac:dyDescent="0.25">
      <c r="A3" s="6" t="s">
        <v>244</v>
      </c>
    </row>
    <row r="4" spans="1:16" x14ac:dyDescent="0.25">
      <c r="A4" s="6"/>
    </row>
    <row r="5" spans="1:16" ht="30.75" customHeight="1" x14ac:dyDescent="0.25">
      <c r="A5" s="7" t="s">
        <v>148</v>
      </c>
      <c r="B5" s="8" t="s">
        <v>145</v>
      </c>
      <c r="C5" s="8" t="s">
        <v>146</v>
      </c>
      <c r="D5" s="8" t="s">
        <v>152</v>
      </c>
      <c r="E5" s="8" t="s">
        <v>147</v>
      </c>
      <c r="F5" s="13" t="s">
        <v>150</v>
      </c>
      <c r="G5" s="13" t="s">
        <v>162</v>
      </c>
      <c r="H5" s="13" t="s">
        <v>163</v>
      </c>
      <c r="I5" s="13" t="s">
        <v>197</v>
      </c>
      <c r="J5" s="13" t="s">
        <v>236</v>
      </c>
      <c r="K5" s="13" t="s">
        <v>242</v>
      </c>
      <c r="L5" s="13" t="s">
        <v>245</v>
      </c>
      <c r="M5" s="13" t="s">
        <v>247</v>
      </c>
      <c r="N5" s="13" t="s">
        <v>151</v>
      </c>
      <c r="O5" s="13" t="s">
        <v>249</v>
      </c>
      <c r="P5" s="13" t="s">
        <v>198</v>
      </c>
    </row>
    <row r="6" spans="1:16" x14ac:dyDescent="0.25">
      <c r="A6" s="1" t="s">
        <v>23</v>
      </c>
      <c r="B6" t="str">
        <f>VLOOKUP(A6,Detalle!$A2:$B549,2,0)</f>
        <v>ICBF SEDE DE LA DIRECCION GENERAL</v>
      </c>
      <c r="C6" s="2">
        <f>SUMIFS(Detalle!T$1:T$549,Detalle!A$1:A$549,Presupuesto_Regional!A6)</f>
        <v>1950414683275</v>
      </c>
      <c r="D6" s="2">
        <v>2255905993175</v>
      </c>
      <c r="E6" s="2">
        <v>2255905993175</v>
      </c>
      <c r="F6" s="2">
        <v>2411286585729</v>
      </c>
      <c r="G6" s="2">
        <v>2456372542111</v>
      </c>
      <c r="H6" s="2">
        <v>2448416358545</v>
      </c>
      <c r="I6" s="2">
        <v>2164850552650</v>
      </c>
      <c r="J6" s="2">
        <v>2168690332751</v>
      </c>
      <c r="K6" s="2">
        <v>1964168505197</v>
      </c>
      <c r="L6" s="2">
        <v>1993518151252</v>
      </c>
      <c r="M6" s="2">
        <v>2020126761304</v>
      </c>
      <c r="N6" s="3">
        <f>+Tabla1[[#This Row],[APROPIACIÓN SEPTIEMBRE]]-Tabla1[[#This Row],[APROPIACIÓN AGOSTO]]</f>
        <v>26608610052</v>
      </c>
      <c r="O6" s="2">
        <v>1950414683275</v>
      </c>
      <c r="P6" s="2">
        <f>+Tabla1[[#This Row],[APROPIACIÓN OCTUBRE]]-Tabla1[[#This Row],[APROPIACIÓN SEPTIEMBRE]]</f>
        <v>-69712078029</v>
      </c>
    </row>
    <row r="7" spans="1:16" x14ac:dyDescent="0.25">
      <c r="A7" s="1" t="s">
        <v>72</v>
      </c>
      <c r="B7" t="str">
        <f>VLOOKUP(A7,Detalle!$A3:$B550,2,0)</f>
        <v>ICBF DIRECCIÓN REGIONAL ANTIOQUIA</v>
      </c>
      <c r="C7" s="2">
        <f>SUMIFS(Detalle!T$1:T$549,Detalle!A$1:A$549,Presupuesto_Regional!A7)</f>
        <v>840475405163</v>
      </c>
      <c r="D7" s="2">
        <v>612841074975</v>
      </c>
      <c r="E7" s="2">
        <v>612841074975</v>
      </c>
      <c r="F7" s="2">
        <v>617025542798</v>
      </c>
      <c r="G7" s="2">
        <v>726063869921</v>
      </c>
      <c r="H7" s="2">
        <v>708479805195</v>
      </c>
      <c r="I7" s="2">
        <v>719010336373</v>
      </c>
      <c r="J7" s="2">
        <v>723800263143</v>
      </c>
      <c r="K7" s="2">
        <v>744664930036</v>
      </c>
      <c r="L7" s="2">
        <v>775997484280</v>
      </c>
      <c r="M7" s="2">
        <v>811392122376</v>
      </c>
      <c r="N7" s="3">
        <f>+Tabla1[[#This Row],[APROPIACIÓN SEPTIEMBRE]]-Tabla1[[#This Row],[APROPIACIÓN AGOSTO]]</f>
        <v>35394638096</v>
      </c>
      <c r="O7" s="2">
        <v>840475405163</v>
      </c>
      <c r="P7" s="2">
        <f>+Tabla1[[#This Row],[APROPIACIÓN OCTUBRE]]-Tabla1[[#This Row],[APROPIACIÓN SEPTIEMBRE]]</f>
        <v>29083282787</v>
      </c>
    </row>
    <row r="8" spans="1:16" x14ac:dyDescent="0.25">
      <c r="A8" s="1" t="s">
        <v>75</v>
      </c>
      <c r="B8" t="str">
        <f>VLOOKUP(A8,Detalle!$A4:$B551,2,0)</f>
        <v>ICBF DIRECCIÓN REGIONAL ATLANTICO</v>
      </c>
      <c r="C8" s="2">
        <f>SUMIFS(Detalle!T$1:T$549,Detalle!A$1:A$549,Presupuesto_Regional!A8)</f>
        <v>423943935487</v>
      </c>
      <c r="D8" s="2">
        <v>316629584644</v>
      </c>
      <c r="E8" s="2">
        <v>316629584644</v>
      </c>
      <c r="F8" s="2">
        <v>253571729320</v>
      </c>
      <c r="G8" s="2">
        <v>278916470860</v>
      </c>
      <c r="H8" s="2">
        <v>331892145858</v>
      </c>
      <c r="I8" s="2">
        <v>344298607503</v>
      </c>
      <c r="J8" s="2">
        <v>347902575600</v>
      </c>
      <c r="K8" s="2">
        <v>357501921944</v>
      </c>
      <c r="L8" s="2">
        <v>380894967675</v>
      </c>
      <c r="M8" s="2">
        <v>399852717606</v>
      </c>
      <c r="N8" s="3">
        <f>+Tabla1[[#This Row],[APROPIACIÓN SEPTIEMBRE]]-Tabla1[[#This Row],[APROPIACIÓN AGOSTO]]</f>
        <v>18957749931</v>
      </c>
      <c r="O8" s="2">
        <v>423943935487</v>
      </c>
      <c r="P8" s="2">
        <f>+Tabla1[[#This Row],[APROPIACIÓN OCTUBRE]]-Tabla1[[#This Row],[APROPIACIÓN SEPTIEMBRE]]</f>
        <v>24091217881</v>
      </c>
    </row>
    <row r="9" spans="1:16" x14ac:dyDescent="0.25">
      <c r="A9" s="1" t="s">
        <v>77</v>
      </c>
      <c r="B9" t="str">
        <f>VLOOKUP(A9,Detalle!$A5:$B552,2,0)</f>
        <v>ICBF DIRECCIÓN REGIONAL BOGOTA</v>
      </c>
      <c r="C9" s="2">
        <f>SUMIFS(Detalle!T$1:T$549,Detalle!A$1:A$549,Presupuesto_Regional!A9)</f>
        <v>636553046817</v>
      </c>
      <c r="D9" s="2">
        <v>436086703521</v>
      </c>
      <c r="E9" s="2">
        <v>436086703521</v>
      </c>
      <c r="F9" s="2">
        <v>436925155673</v>
      </c>
      <c r="G9" s="2">
        <v>554267645323</v>
      </c>
      <c r="H9" s="2">
        <v>555165027855</v>
      </c>
      <c r="I9" s="2">
        <v>563988581327</v>
      </c>
      <c r="J9" s="2">
        <v>576183596567</v>
      </c>
      <c r="K9" s="2">
        <v>574871175241</v>
      </c>
      <c r="L9" s="2">
        <v>592873155380</v>
      </c>
      <c r="M9" s="2">
        <v>603634715626</v>
      </c>
      <c r="N9" s="3">
        <f>+Tabla1[[#This Row],[APROPIACIÓN SEPTIEMBRE]]-Tabla1[[#This Row],[APROPIACIÓN AGOSTO]]</f>
        <v>10761560246</v>
      </c>
      <c r="O9" s="2">
        <v>636553046817</v>
      </c>
      <c r="P9" s="2">
        <f>+Tabla1[[#This Row],[APROPIACIÓN OCTUBRE]]-Tabla1[[#This Row],[APROPIACIÓN SEPTIEMBRE]]</f>
        <v>32918331191</v>
      </c>
    </row>
    <row r="10" spans="1:16" x14ac:dyDescent="0.25">
      <c r="A10" s="1" t="s">
        <v>79</v>
      </c>
      <c r="B10" t="str">
        <f>VLOOKUP(A10,Detalle!$A6:$B553,2,0)</f>
        <v>ICBF DIRECCIÓN REGIONAL BOLIVAR</v>
      </c>
      <c r="C10" s="2">
        <f>SUMIFS(Detalle!T$1:T$549,Detalle!A$1:A$549,Presupuesto_Regional!A10)</f>
        <v>480533611039</v>
      </c>
      <c r="D10" s="2">
        <v>333131763992</v>
      </c>
      <c r="E10" s="2">
        <v>333131763992</v>
      </c>
      <c r="F10" s="2">
        <v>335871781957</v>
      </c>
      <c r="G10" s="2">
        <v>358455581919</v>
      </c>
      <c r="H10" s="2">
        <v>370158741809</v>
      </c>
      <c r="I10" s="2">
        <v>397064331814</v>
      </c>
      <c r="J10" s="2">
        <v>402135900128</v>
      </c>
      <c r="K10" s="2">
        <v>412882155520</v>
      </c>
      <c r="L10" s="2">
        <v>435403205916</v>
      </c>
      <c r="M10" s="2">
        <v>455005164292</v>
      </c>
      <c r="N10" s="3">
        <f>+Tabla1[[#This Row],[APROPIACIÓN SEPTIEMBRE]]-Tabla1[[#This Row],[APROPIACIÓN AGOSTO]]</f>
        <v>19601958376</v>
      </c>
      <c r="O10" s="2">
        <v>480533611039</v>
      </c>
      <c r="P10" s="2">
        <f>+Tabla1[[#This Row],[APROPIACIÓN OCTUBRE]]-Tabla1[[#This Row],[APROPIACIÓN SEPTIEMBRE]]</f>
        <v>25528446747</v>
      </c>
    </row>
    <row r="11" spans="1:16" x14ac:dyDescent="0.25">
      <c r="A11" s="1" t="s">
        <v>81</v>
      </c>
      <c r="B11" t="str">
        <f>VLOOKUP(A11,Detalle!$A7:$B554,2,0)</f>
        <v xml:space="preserve">ICBF DIRECCIÓN REGIONAL BOYACÁ </v>
      </c>
      <c r="C11" s="2">
        <f>SUMIFS(Detalle!T$1:T$549,Detalle!A$1:A$549,Presupuesto_Regional!A11)</f>
        <v>183772305118</v>
      </c>
      <c r="D11" s="2">
        <v>128506182259</v>
      </c>
      <c r="E11" s="2">
        <v>128506182259</v>
      </c>
      <c r="F11" s="2">
        <v>129062901695</v>
      </c>
      <c r="G11" s="2">
        <v>146830998435</v>
      </c>
      <c r="H11" s="2">
        <v>143312064947</v>
      </c>
      <c r="I11" s="2">
        <v>157890675991</v>
      </c>
      <c r="J11" s="2">
        <v>160029303994</v>
      </c>
      <c r="K11" s="2">
        <v>163763056213</v>
      </c>
      <c r="L11" s="2">
        <v>171818452776</v>
      </c>
      <c r="M11" s="2">
        <v>175032976744</v>
      </c>
      <c r="N11" s="3">
        <f>+Tabla1[[#This Row],[APROPIACIÓN SEPTIEMBRE]]-Tabla1[[#This Row],[APROPIACIÓN AGOSTO]]</f>
        <v>3214523968</v>
      </c>
      <c r="O11" s="2">
        <v>183772305118</v>
      </c>
      <c r="P11" s="2">
        <f>+Tabla1[[#This Row],[APROPIACIÓN OCTUBRE]]-Tabla1[[#This Row],[APROPIACIÓN SEPTIEMBRE]]</f>
        <v>8739328374</v>
      </c>
    </row>
    <row r="12" spans="1:16" x14ac:dyDescent="0.25">
      <c r="A12" s="1" t="s">
        <v>83</v>
      </c>
      <c r="B12" t="str">
        <f>VLOOKUP(A12,Detalle!$A8:$B555,2,0)</f>
        <v>ICBF DIRECCIÓN REGIONAL CALDAS</v>
      </c>
      <c r="C12" s="2">
        <f>SUMIFS(Detalle!T$1:T$549,Detalle!A$1:A$549,Presupuesto_Regional!A12)</f>
        <v>172677586513</v>
      </c>
      <c r="D12" s="2">
        <v>103581698734</v>
      </c>
      <c r="E12" s="2">
        <v>103581698734</v>
      </c>
      <c r="F12" s="2">
        <v>117948388715</v>
      </c>
      <c r="G12" s="2">
        <v>161648081500</v>
      </c>
      <c r="H12" s="2">
        <v>151600543691</v>
      </c>
      <c r="I12" s="2">
        <v>159927110169</v>
      </c>
      <c r="J12" s="2">
        <v>161683275115</v>
      </c>
      <c r="K12" s="2">
        <v>165071495387</v>
      </c>
      <c r="L12" s="2">
        <v>163837086699</v>
      </c>
      <c r="M12" s="2">
        <v>171419844142</v>
      </c>
      <c r="N12" s="3">
        <f>+Tabla1[[#This Row],[APROPIACIÓN SEPTIEMBRE]]-Tabla1[[#This Row],[APROPIACIÓN AGOSTO]]</f>
        <v>7582757443</v>
      </c>
      <c r="O12" s="2">
        <v>172677586513</v>
      </c>
      <c r="P12" s="2">
        <f>+Tabla1[[#This Row],[APROPIACIÓN OCTUBRE]]-Tabla1[[#This Row],[APROPIACIÓN SEPTIEMBRE]]</f>
        <v>1257742371</v>
      </c>
    </row>
    <row r="13" spans="1:16" x14ac:dyDescent="0.25">
      <c r="A13" s="1" t="s">
        <v>85</v>
      </c>
      <c r="B13" t="str">
        <f>VLOOKUP(A13,Detalle!$A9:$B556,2,0)</f>
        <v>ICBF DIRECCIÓN REGIONAL CAQUETÁ</v>
      </c>
      <c r="C13" s="2">
        <f>SUMIFS(Detalle!T$1:T$549,Detalle!A$1:A$549,Presupuesto_Regional!A13)</f>
        <v>102280002282</v>
      </c>
      <c r="D13" s="2">
        <v>73265872942</v>
      </c>
      <c r="E13" s="2">
        <v>73265872942</v>
      </c>
      <c r="F13" s="2">
        <v>83741077265</v>
      </c>
      <c r="G13" s="2">
        <v>89449798969</v>
      </c>
      <c r="H13" s="2">
        <v>91253212973</v>
      </c>
      <c r="I13" s="2">
        <v>98688731662</v>
      </c>
      <c r="J13" s="2">
        <v>100028047028</v>
      </c>
      <c r="K13" s="2">
        <v>100098305177</v>
      </c>
      <c r="L13" s="2">
        <v>99120239797</v>
      </c>
      <c r="M13" s="2">
        <v>103676023085</v>
      </c>
      <c r="N13" s="3">
        <f>+Tabla1[[#This Row],[APROPIACIÓN SEPTIEMBRE]]-Tabla1[[#This Row],[APROPIACIÓN AGOSTO]]</f>
        <v>4555783288</v>
      </c>
      <c r="O13" s="2">
        <v>102280002282</v>
      </c>
      <c r="P13" s="2">
        <f>+Tabla1[[#This Row],[APROPIACIÓN OCTUBRE]]-Tabla1[[#This Row],[APROPIACIÓN SEPTIEMBRE]]</f>
        <v>-1396020803</v>
      </c>
    </row>
    <row r="14" spans="1:16" x14ac:dyDescent="0.25">
      <c r="A14" s="1" t="s">
        <v>87</v>
      </c>
      <c r="B14" t="str">
        <f>VLOOKUP(A14,Detalle!$A10:$B557,2,0)</f>
        <v>ICBF DIRECCIÓN REGIONAL CAUCA</v>
      </c>
      <c r="C14" s="2">
        <f>SUMIFS(Detalle!T$1:T$549,Detalle!A$1:A$549,Presupuesto_Regional!A14)</f>
        <v>333747217171</v>
      </c>
      <c r="D14" s="2">
        <v>305088039747</v>
      </c>
      <c r="E14" s="2">
        <v>305088039747</v>
      </c>
      <c r="F14" s="2">
        <v>312904865431</v>
      </c>
      <c r="G14" s="2">
        <v>271694584208</v>
      </c>
      <c r="H14" s="2">
        <v>259148509877</v>
      </c>
      <c r="I14" s="2">
        <v>281447065316</v>
      </c>
      <c r="J14" s="2">
        <v>286446974818</v>
      </c>
      <c r="K14" s="2">
        <v>290189373054</v>
      </c>
      <c r="L14" s="2">
        <v>301779648892</v>
      </c>
      <c r="M14" s="2">
        <v>317015156755</v>
      </c>
      <c r="N14" s="3">
        <f>+Tabla1[[#This Row],[APROPIACIÓN SEPTIEMBRE]]-Tabla1[[#This Row],[APROPIACIÓN AGOSTO]]</f>
        <v>15235507863</v>
      </c>
      <c r="O14" s="2">
        <v>333747217171</v>
      </c>
      <c r="P14" s="2">
        <f>+Tabla1[[#This Row],[APROPIACIÓN OCTUBRE]]-Tabla1[[#This Row],[APROPIACIÓN SEPTIEMBRE]]</f>
        <v>16732060416</v>
      </c>
    </row>
    <row r="15" spans="1:16" x14ac:dyDescent="0.25">
      <c r="A15" s="1" t="s">
        <v>89</v>
      </c>
      <c r="B15" t="str">
        <f>VLOOKUP(A15,Detalle!$A11:$B558,2,0)</f>
        <v>ICBF DIRECCIÓN REGIONAL CESAR</v>
      </c>
      <c r="C15" s="2">
        <f>SUMIFS(Detalle!T$1:T$549,Detalle!A$1:A$549,Presupuesto_Regional!A15)</f>
        <v>315959036023</v>
      </c>
      <c r="D15" s="2">
        <v>210650638052</v>
      </c>
      <c r="E15" s="2">
        <v>210650638052</v>
      </c>
      <c r="F15" s="2">
        <v>213289647676</v>
      </c>
      <c r="G15" s="2">
        <v>230246900079</v>
      </c>
      <c r="H15" s="2">
        <v>240279056752</v>
      </c>
      <c r="I15" s="2">
        <v>261535422385</v>
      </c>
      <c r="J15" s="2">
        <v>265849411307</v>
      </c>
      <c r="K15" s="2">
        <v>280866541411</v>
      </c>
      <c r="L15" s="2">
        <v>285761207497</v>
      </c>
      <c r="M15" s="2">
        <v>302013150412</v>
      </c>
      <c r="N15" s="3">
        <f>+Tabla1[[#This Row],[APROPIACIÓN SEPTIEMBRE]]-Tabla1[[#This Row],[APROPIACIÓN AGOSTO]]</f>
        <v>16251942915</v>
      </c>
      <c r="O15" s="2">
        <v>315959036023</v>
      </c>
      <c r="P15" s="2">
        <f>+Tabla1[[#This Row],[APROPIACIÓN OCTUBRE]]-Tabla1[[#This Row],[APROPIACIÓN SEPTIEMBRE]]</f>
        <v>13945885611</v>
      </c>
    </row>
    <row r="16" spans="1:16" x14ac:dyDescent="0.25">
      <c r="A16" s="1" t="s">
        <v>91</v>
      </c>
      <c r="B16" t="str">
        <f>VLOOKUP(A16,Detalle!$A12:$B559,2,0)</f>
        <v>ICBF DIRECCIÓN REGIONAL CÓRDOBA</v>
      </c>
      <c r="C16" s="2">
        <f>SUMIFS(Detalle!T$1:T$549,Detalle!A$1:A$549,Presupuesto_Regional!A16)</f>
        <v>396017469955</v>
      </c>
      <c r="D16" s="2">
        <v>289819587434</v>
      </c>
      <c r="E16" s="2">
        <v>289819587434</v>
      </c>
      <c r="F16" s="2">
        <v>289950244954</v>
      </c>
      <c r="G16" s="2">
        <v>305746432162</v>
      </c>
      <c r="H16" s="2">
        <v>305113626403</v>
      </c>
      <c r="I16" s="2">
        <v>322875088335</v>
      </c>
      <c r="J16" s="2">
        <v>327960246031</v>
      </c>
      <c r="K16" s="2">
        <v>336114918461</v>
      </c>
      <c r="L16" s="2">
        <v>356122074797</v>
      </c>
      <c r="M16" s="2">
        <v>369340070865</v>
      </c>
      <c r="N16" s="3">
        <f>+Tabla1[[#This Row],[APROPIACIÓN SEPTIEMBRE]]-Tabla1[[#This Row],[APROPIACIÓN AGOSTO]]</f>
        <v>13217996068</v>
      </c>
      <c r="O16" s="2">
        <v>396017469955</v>
      </c>
      <c r="P16" s="2">
        <f>+Tabla1[[#This Row],[APROPIACIÓN OCTUBRE]]-Tabla1[[#This Row],[APROPIACIÓN SEPTIEMBRE]]</f>
        <v>26677399090</v>
      </c>
    </row>
    <row r="17" spans="1:16" x14ac:dyDescent="0.25">
      <c r="A17" s="1" t="s">
        <v>93</v>
      </c>
      <c r="B17" t="str">
        <f>VLOOKUP(A17,Detalle!$A13:$B560,2,0)</f>
        <v>ICBF DIRECCIÓN REGIONAL CUNDINAMARCA</v>
      </c>
      <c r="C17" s="2">
        <f>SUMIFS(Detalle!T$1:T$549,Detalle!A$1:A$549,Presupuesto_Regional!A17)</f>
        <v>303641472232</v>
      </c>
      <c r="D17" s="2">
        <v>190944869615</v>
      </c>
      <c r="E17" s="2">
        <v>190944869615</v>
      </c>
      <c r="F17" s="2">
        <v>191422452386</v>
      </c>
      <c r="G17" s="2">
        <v>250893314433</v>
      </c>
      <c r="H17" s="2">
        <v>260539997925</v>
      </c>
      <c r="I17" s="2">
        <v>282866552059</v>
      </c>
      <c r="J17" s="2">
        <v>286602738847</v>
      </c>
      <c r="K17" s="2">
        <v>288163060481</v>
      </c>
      <c r="L17" s="2">
        <v>290563664667</v>
      </c>
      <c r="M17" s="2">
        <v>302222829472</v>
      </c>
      <c r="N17" s="3">
        <f>+Tabla1[[#This Row],[APROPIACIÓN SEPTIEMBRE]]-Tabla1[[#This Row],[APROPIACIÓN AGOSTO]]</f>
        <v>11659164805</v>
      </c>
      <c r="O17" s="2">
        <v>303641472232</v>
      </c>
      <c r="P17" s="2">
        <f>+Tabla1[[#This Row],[APROPIACIÓN OCTUBRE]]-Tabla1[[#This Row],[APROPIACIÓN SEPTIEMBRE]]</f>
        <v>1418642760</v>
      </c>
    </row>
    <row r="18" spans="1:16" x14ac:dyDescent="0.25">
      <c r="A18" s="1" t="s">
        <v>95</v>
      </c>
      <c r="B18" t="str">
        <f>VLOOKUP(A18,Detalle!$A14:$B561,2,0)</f>
        <v>ICBF DIRECCIÓN REGIONAL CHOCÓ</v>
      </c>
      <c r="C18" s="2">
        <f>SUMIFS(Detalle!T$1:T$549,Detalle!A$1:A$549,Presupuesto_Regional!A18)</f>
        <v>265410992739</v>
      </c>
      <c r="D18" s="2">
        <v>183908762480</v>
      </c>
      <c r="E18" s="2">
        <v>183908762480</v>
      </c>
      <c r="F18" s="2">
        <v>188538161686</v>
      </c>
      <c r="G18" s="2">
        <v>190555225194</v>
      </c>
      <c r="H18" s="2">
        <v>203088033424</v>
      </c>
      <c r="I18" s="2">
        <v>225773815451</v>
      </c>
      <c r="J18" s="2">
        <v>233383580606</v>
      </c>
      <c r="K18" s="2">
        <v>236599984532</v>
      </c>
      <c r="L18" s="2">
        <v>242558125648</v>
      </c>
      <c r="M18" s="2">
        <v>258095313463</v>
      </c>
      <c r="N18" s="3">
        <f>+Tabla1[[#This Row],[APROPIACIÓN SEPTIEMBRE]]-Tabla1[[#This Row],[APROPIACIÓN AGOSTO]]</f>
        <v>15537187815</v>
      </c>
      <c r="O18" s="2">
        <v>265410992739</v>
      </c>
      <c r="P18" s="2">
        <f>+Tabla1[[#This Row],[APROPIACIÓN OCTUBRE]]-Tabla1[[#This Row],[APROPIACIÓN SEPTIEMBRE]]</f>
        <v>7315679276</v>
      </c>
    </row>
    <row r="19" spans="1:16" x14ac:dyDescent="0.25">
      <c r="A19" s="1" t="s">
        <v>97</v>
      </c>
      <c r="B19" t="str">
        <f>VLOOKUP(A19,Detalle!$A15:$B562,2,0)</f>
        <v>ICBF DIRECCIÓN REGIONAL HUILA</v>
      </c>
      <c r="C19" s="2">
        <f>SUMIFS(Detalle!T$1:T$549,Detalle!A$1:A$549,Presupuesto_Regional!A19)</f>
        <v>205925628921</v>
      </c>
      <c r="D19" s="2">
        <v>150923636521</v>
      </c>
      <c r="E19" s="2">
        <v>150923636521</v>
      </c>
      <c r="F19" s="2">
        <v>151336182015</v>
      </c>
      <c r="G19" s="2">
        <v>161258331945</v>
      </c>
      <c r="H19" s="2">
        <v>167074700893</v>
      </c>
      <c r="I19" s="2">
        <v>182977047270</v>
      </c>
      <c r="J19" s="2">
        <v>185659765587</v>
      </c>
      <c r="K19" s="2">
        <v>184793049869</v>
      </c>
      <c r="L19" s="2">
        <v>193786493235</v>
      </c>
      <c r="M19" s="2">
        <v>196328976631</v>
      </c>
      <c r="N19" s="3">
        <f>+Tabla1[[#This Row],[APROPIACIÓN SEPTIEMBRE]]-Tabla1[[#This Row],[APROPIACIÓN AGOSTO]]</f>
        <v>2542483396</v>
      </c>
      <c r="O19" s="2">
        <v>205925628921</v>
      </c>
      <c r="P19" s="2">
        <f>+Tabla1[[#This Row],[APROPIACIÓN OCTUBRE]]-Tabla1[[#This Row],[APROPIACIÓN SEPTIEMBRE]]</f>
        <v>9596652290</v>
      </c>
    </row>
    <row r="20" spans="1:16" x14ac:dyDescent="0.25">
      <c r="A20" s="1" t="s">
        <v>99</v>
      </c>
      <c r="B20" t="str">
        <f>VLOOKUP(A20,Detalle!$A16:$B563,2,0)</f>
        <v>ICBF DIRECCIÓN REGIONAL GUAJIRA</v>
      </c>
      <c r="C20" s="2">
        <f>SUMIFS(Detalle!T$1:T$549,Detalle!A$1:A$549,Presupuesto_Regional!A20)</f>
        <v>773561239223</v>
      </c>
      <c r="D20" s="2">
        <v>417328383615</v>
      </c>
      <c r="E20" s="2">
        <v>417328383615</v>
      </c>
      <c r="F20" s="2">
        <v>480017054947</v>
      </c>
      <c r="G20" s="2">
        <v>488547585977</v>
      </c>
      <c r="H20" s="2">
        <v>554101169953</v>
      </c>
      <c r="I20" s="2">
        <v>640583347958</v>
      </c>
      <c r="J20" s="2">
        <v>645308283279</v>
      </c>
      <c r="K20" s="2">
        <v>697816230399</v>
      </c>
      <c r="L20" s="2">
        <v>708261389408</v>
      </c>
      <c r="M20" s="2">
        <v>761717280087</v>
      </c>
      <c r="N20" s="3">
        <f>+Tabla1[[#This Row],[APROPIACIÓN SEPTIEMBRE]]-Tabla1[[#This Row],[APROPIACIÓN AGOSTO]]</f>
        <v>53455890679</v>
      </c>
      <c r="O20" s="2">
        <v>773561239223</v>
      </c>
      <c r="P20" s="2">
        <f>+Tabla1[[#This Row],[APROPIACIÓN OCTUBRE]]-Tabla1[[#This Row],[APROPIACIÓN SEPTIEMBRE]]</f>
        <v>11843959136</v>
      </c>
    </row>
    <row r="21" spans="1:16" x14ac:dyDescent="0.25">
      <c r="A21" s="1" t="s">
        <v>101</v>
      </c>
      <c r="B21" t="str">
        <f>VLOOKUP(A21,Detalle!$A17:$B564,2,0)</f>
        <v>ICBF DIRECCIÓN REGIONAL MAGDALENA</v>
      </c>
      <c r="C21" s="2">
        <f>SUMIFS(Detalle!T$1:T$549,Detalle!A$1:A$549,Presupuesto_Regional!A21)</f>
        <v>317979940861</v>
      </c>
      <c r="D21" s="2">
        <v>244926545047</v>
      </c>
      <c r="E21" s="2">
        <v>244926545047</v>
      </c>
      <c r="F21" s="2">
        <v>245320873464</v>
      </c>
      <c r="G21" s="2">
        <v>255408008661</v>
      </c>
      <c r="H21" s="2">
        <v>260605298967</v>
      </c>
      <c r="I21" s="2">
        <v>277080389938</v>
      </c>
      <c r="J21" s="2">
        <v>278119006999</v>
      </c>
      <c r="K21" s="2">
        <v>278433322149</v>
      </c>
      <c r="L21" s="2">
        <v>293383177298</v>
      </c>
      <c r="M21" s="2">
        <v>297804958276</v>
      </c>
      <c r="N21" s="3">
        <f>+Tabla1[[#This Row],[APROPIACIÓN SEPTIEMBRE]]-Tabla1[[#This Row],[APROPIACIÓN AGOSTO]]</f>
        <v>4421780978</v>
      </c>
      <c r="O21" s="2">
        <v>317979940861</v>
      </c>
      <c r="P21" s="2">
        <f>+Tabla1[[#This Row],[APROPIACIÓN OCTUBRE]]-Tabla1[[#This Row],[APROPIACIÓN SEPTIEMBRE]]</f>
        <v>20174982585</v>
      </c>
    </row>
    <row r="22" spans="1:16" x14ac:dyDescent="0.25">
      <c r="A22" s="1" t="s">
        <v>103</v>
      </c>
      <c r="B22" t="str">
        <f>VLOOKUP(A22,Detalle!$A18:$B565,2,0)</f>
        <v>ICBF DIRECCIÓN REGIONAL META</v>
      </c>
      <c r="C22" s="2">
        <f>SUMIFS(Detalle!T$1:T$549,Detalle!A$1:A$549,Presupuesto_Regional!A22)</f>
        <v>161632258540</v>
      </c>
      <c r="D22" s="2">
        <v>101640061060</v>
      </c>
      <c r="E22" s="2">
        <v>101640061060</v>
      </c>
      <c r="F22" s="2">
        <v>102412774097</v>
      </c>
      <c r="G22" s="2">
        <v>131197834402</v>
      </c>
      <c r="H22" s="2">
        <v>132279323580</v>
      </c>
      <c r="I22" s="2">
        <v>148856662009</v>
      </c>
      <c r="J22" s="2">
        <v>150507812790</v>
      </c>
      <c r="K22" s="2">
        <v>151083905707</v>
      </c>
      <c r="L22" s="2">
        <v>154374747311</v>
      </c>
      <c r="M22" s="2">
        <v>156774141769</v>
      </c>
      <c r="N22" s="3">
        <f>+Tabla1[[#This Row],[APROPIACIÓN SEPTIEMBRE]]-Tabla1[[#This Row],[APROPIACIÓN AGOSTO]]</f>
        <v>2399394458</v>
      </c>
      <c r="O22" s="2">
        <v>161632258540</v>
      </c>
      <c r="P22" s="2">
        <f>+Tabla1[[#This Row],[APROPIACIÓN OCTUBRE]]-Tabla1[[#This Row],[APROPIACIÓN SEPTIEMBRE]]</f>
        <v>4858116771</v>
      </c>
    </row>
    <row r="23" spans="1:16" x14ac:dyDescent="0.25">
      <c r="A23" s="1" t="s">
        <v>105</v>
      </c>
      <c r="B23" t="str">
        <f>VLOOKUP(A23,Detalle!$A19:$B566,2,0)</f>
        <v>ICBF DIRECCIÓN REGIONAL NARIÑO</v>
      </c>
      <c r="C23" s="2">
        <f>SUMIFS(Detalle!T$1:T$549,Detalle!A$1:A$549,Presupuesto_Regional!A23)</f>
        <v>357773111649</v>
      </c>
      <c r="D23" s="2">
        <v>235165860338</v>
      </c>
      <c r="E23" s="2">
        <v>235165860338</v>
      </c>
      <c r="F23" s="2">
        <v>240119230399</v>
      </c>
      <c r="G23" s="2">
        <v>272637632053</v>
      </c>
      <c r="H23" s="2">
        <v>269294404730</v>
      </c>
      <c r="I23" s="2">
        <v>300545843088</v>
      </c>
      <c r="J23" s="2">
        <v>310592276479</v>
      </c>
      <c r="K23" s="2">
        <v>314862039828</v>
      </c>
      <c r="L23" s="2">
        <v>329073614909</v>
      </c>
      <c r="M23" s="2">
        <v>340723935043</v>
      </c>
      <c r="N23" s="3">
        <f>+Tabla1[[#This Row],[APROPIACIÓN SEPTIEMBRE]]-Tabla1[[#This Row],[APROPIACIÓN AGOSTO]]</f>
        <v>11650320134</v>
      </c>
      <c r="O23" s="2">
        <v>357773111649</v>
      </c>
      <c r="P23" s="2">
        <f>+Tabla1[[#This Row],[APROPIACIÓN OCTUBRE]]-Tabla1[[#This Row],[APROPIACIÓN SEPTIEMBRE]]</f>
        <v>17049176606</v>
      </c>
    </row>
    <row r="24" spans="1:16" x14ac:dyDescent="0.25">
      <c r="A24" s="1" t="s">
        <v>107</v>
      </c>
      <c r="B24" t="str">
        <f>VLOOKUP(A24,Detalle!$A20:$B567,2,0)</f>
        <v>ICBF DIRECCIÓN REGIONAL NORTE DE SANTANDER</v>
      </c>
      <c r="C24" s="2">
        <f>SUMIFS(Detalle!T$1:T$549,Detalle!A$1:A$549,Presupuesto_Regional!A24)</f>
        <v>239501766158</v>
      </c>
      <c r="D24" s="2">
        <v>165516756897</v>
      </c>
      <c r="E24" s="2">
        <v>165516756897</v>
      </c>
      <c r="F24" s="2">
        <v>166251999237</v>
      </c>
      <c r="G24" s="2">
        <v>183030952284</v>
      </c>
      <c r="H24" s="2">
        <v>184761106932</v>
      </c>
      <c r="I24" s="2">
        <v>200987579036</v>
      </c>
      <c r="J24" s="2">
        <v>204060665817</v>
      </c>
      <c r="K24" s="2">
        <v>205888335147</v>
      </c>
      <c r="L24" s="2">
        <v>214730804446</v>
      </c>
      <c r="M24" s="2">
        <v>226029782548</v>
      </c>
      <c r="N24" s="3">
        <f>+Tabla1[[#This Row],[APROPIACIÓN SEPTIEMBRE]]-Tabla1[[#This Row],[APROPIACIÓN AGOSTO]]</f>
        <v>11298978102</v>
      </c>
      <c r="O24" s="2">
        <v>239501766158</v>
      </c>
      <c r="P24" s="2">
        <f>+Tabla1[[#This Row],[APROPIACIÓN OCTUBRE]]-Tabla1[[#This Row],[APROPIACIÓN SEPTIEMBRE]]</f>
        <v>13471983610</v>
      </c>
    </row>
    <row r="25" spans="1:16" x14ac:dyDescent="0.25">
      <c r="A25" s="1" t="s">
        <v>109</v>
      </c>
      <c r="B25" t="str">
        <f>VLOOKUP(A25,Detalle!$A21:$B568,2,0)</f>
        <v>ICBF DIRECCIÓN REGIONAL QUINDIO</v>
      </c>
      <c r="C25" s="2">
        <f>SUMIFS(Detalle!T$1:T$549,Detalle!A$1:A$549,Presupuesto_Regional!A25)</f>
        <v>87109580311</v>
      </c>
      <c r="D25" s="2">
        <v>47866005254</v>
      </c>
      <c r="E25" s="2">
        <v>47866005254</v>
      </c>
      <c r="F25" s="2">
        <v>48695091389</v>
      </c>
      <c r="G25" s="2">
        <v>68250150990</v>
      </c>
      <c r="H25" s="2">
        <v>71108192138</v>
      </c>
      <c r="I25" s="2">
        <v>76766129278</v>
      </c>
      <c r="J25" s="2">
        <v>78505917416</v>
      </c>
      <c r="K25" s="2">
        <v>79725789313</v>
      </c>
      <c r="L25" s="2">
        <v>80789690519</v>
      </c>
      <c r="M25" s="2">
        <v>84159626905</v>
      </c>
      <c r="N25" s="3">
        <f>+Tabla1[[#This Row],[APROPIACIÓN SEPTIEMBRE]]-Tabla1[[#This Row],[APROPIACIÓN AGOSTO]]</f>
        <v>3369936386</v>
      </c>
      <c r="O25" s="2">
        <v>87109580311</v>
      </c>
      <c r="P25" s="2">
        <f>+Tabla1[[#This Row],[APROPIACIÓN OCTUBRE]]-Tabla1[[#This Row],[APROPIACIÓN SEPTIEMBRE]]</f>
        <v>2949953406</v>
      </c>
    </row>
    <row r="26" spans="1:16" x14ac:dyDescent="0.25">
      <c r="A26" s="1" t="s">
        <v>111</v>
      </c>
      <c r="B26" t="str">
        <f>VLOOKUP(A26,Detalle!$A22:$B569,2,0)</f>
        <v>ICBF DIRECCIÓN REGIONAL RISARALDA</v>
      </c>
      <c r="C26" s="2">
        <f>SUMIFS(Detalle!T$1:T$549,Detalle!A$1:A$549,Presupuesto_Regional!A26)</f>
        <v>142031395136</v>
      </c>
      <c r="D26" s="2">
        <v>88968139332</v>
      </c>
      <c r="E26" s="2">
        <v>88968139332</v>
      </c>
      <c r="F26" s="2">
        <v>89249860621</v>
      </c>
      <c r="G26" s="2">
        <v>112478414449</v>
      </c>
      <c r="H26" s="2">
        <v>116342215398</v>
      </c>
      <c r="I26" s="2">
        <v>127459590762</v>
      </c>
      <c r="J26" s="2">
        <v>130444196907</v>
      </c>
      <c r="K26" s="2">
        <v>127872825746</v>
      </c>
      <c r="L26" s="2">
        <v>131443349344</v>
      </c>
      <c r="M26" s="2">
        <v>137081811970</v>
      </c>
      <c r="N26" s="3">
        <f>+Tabla1[[#This Row],[APROPIACIÓN SEPTIEMBRE]]-Tabla1[[#This Row],[APROPIACIÓN AGOSTO]]</f>
        <v>5638462626</v>
      </c>
      <c r="O26" s="2">
        <v>142031395136</v>
      </c>
      <c r="P26" s="2">
        <f>+Tabla1[[#This Row],[APROPIACIÓN OCTUBRE]]-Tabla1[[#This Row],[APROPIACIÓN SEPTIEMBRE]]</f>
        <v>4949583166</v>
      </c>
    </row>
    <row r="27" spans="1:16" x14ac:dyDescent="0.25">
      <c r="A27" s="1" t="s">
        <v>113</v>
      </c>
      <c r="B27" t="str">
        <f>VLOOKUP(A27,Detalle!$A23:$B570,2,0)</f>
        <v>ICBF DIRECCIÓN REGIONAL SANTANDER</v>
      </c>
      <c r="C27" s="2">
        <f>SUMIFS(Detalle!T$1:T$549,Detalle!A$1:A$549,Presupuesto_Regional!A27)</f>
        <v>279320555397</v>
      </c>
      <c r="D27" s="2">
        <v>200751943889</v>
      </c>
      <c r="E27" s="2">
        <v>200751943889</v>
      </c>
      <c r="F27" s="2">
        <v>212077601009</v>
      </c>
      <c r="G27" s="2">
        <v>234981342788</v>
      </c>
      <c r="H27" s="2">
        <v>242911247973</v>
      </c>
      <c r="I27" s="2">
        <v>262475759338</v>
      </c>
      <c r="J27" s="2">
        <v>265691611430</v>
      </c>
      <c r="K27" s="2">
        <v>258844504559</v>
      </c>
      <c r="L27" s="2">
        <v>262194841885</v>
      </c>
      <c r="M27" s="2">
        <v>267583366585</v>
      </c>
      <c r="N27" s="3">
        <f>+Tabla1[[#This Row],[APROPIACIÓN SEPTIEMBRE]]-Tabla1[[#This Row],[APROPIACIÓN AGOSTO]]</f>
        <v>5388524700</v>
      </c>
      <c r="O27" s="2">
        <v>279320555397</v>
      </c>
      <c r="P27" s="2">
        <f>+Tabla1[[#This Row],[APROPIACIÓN OCTUBRE]]-Tabla1[[#This Row],[APROPIACIÓN SEPTIEMBRE]]</f>
        <v>11737188812</v>
      </c>
    </row>
    <row r="28" spans="1:16" x14ac:dyDescent="0.25">
      <c r="A28" s="1" t="s">
        <v>115</v>
      </c>
      <c r="B28" t="str">
        <f>VLOOKUP(A28,Detalle!$A24:$B571,2,0)</f>
        <v>ICBF DIRECCIÓN REGIONAL SUCRE</v>
      </c>
      <c r="C28" s="2">
        <f>SUMIFS(Detalle!T$1:T$549,Detalle!A$1:A$549,Presupuesto_Regional!A28)</f>
        <v>204093272313</v>
      </c>
      <c r="D28" s="2">
        <v>151888923304</v>
      </c>
      <c r="E28" s="2">
        <v>151888923304</v>
      </c>
      <c r="F28" s="2">
        <v>153027398925</v>
      </c>
      <c r="G28" s="2">
        <v>156063938083</v>
      </c>
      <c r="H28" s="2">
        <v>154316958010</v>
      </c>
      <c r="I28" s="2">
        <v>171431595340</v>
      </c>
      <c r="J28" s="2">
        <v>175244525973</v>
      </c>
      <c r="K28" s="2">
        <v>175053805963</v>
      </c>
      <c r="L28" s="2">
        <v>187274227186</v>
      </c>
      <c r="M28" s="2">
        <v>191237638885</v>
      </c>
      <c r="N28" s="3">
        <f>+Tabla1[[#This Row],[APROPIACIÓN SEPTIEMBRE]]-Tabla1[[#This Row],[APROPIACIÓN AGOSTO]]</f>
        <v>3963411699</v>
      </c>
      <c r="O28" s="2">
        <v>204093272313</v>
      </c>
      <c r="P28" s="2">
        <f>+Tabla1[[#This Row],[APROPIACIÓN OCTUBRE]]-Tabla1[[#This Row],[APROPIACIÓN SEPTIEMBRE]]</f>
        <v>12855633428</v>
      </c>
    </row>
    <row r="29" spans="1:16" x14ac:dyDescent="0.25">
      <c r="A29" s="1" t="s">
        <v>117</v>
      </c>
      <c r="B29" t="str">
        <f>VLOOKUP(A29,Detalle!$A25:$B572,2,0)</f>
        <v>ICBF DIRECCIÓN REGIONAL TOLIMA</v>
      </c>
      <c r="C29" s="2">
        <f>SUMIFS(Detalle!T$1:T$549,Detalle!A$1:A$549,Presupuesto_Regional!A29)</f>
        <v>223988543336</v>
      </c>
      <c r="D29" s="2">
        <v>147794183481</v>
      </c>
      <c r="E29" s="2">
        <v>147794183481</v>
      </c>
      <c r="F29" s="2">
        <v>163610603408</v>
      </c>
      <c r="G29" s="2">
        <v>193984462217</v>
      </c>
      <c r="H29" s="2">
        <v>198536459562</v>
      </c>
      <c r="I29" s="2">
        <v>216038660677</v>
      </c>
      <c r="J29" s="2">
        <v>218442672615</v>
      </c>
      <c r="K29" s="2">
        <v>223472668608</v>
      </c>
      <c r="L29" s="2">
        <v>221648562799</v>
      </c>
      <c r="M29" s="2">
        <v>222200472301</v>
      </c>
      <c r="N29" s="3">
        <f>+Tabla1[[#This Row],[APROPIACIÓN SEPTIEMBRE]]-Tabla1[[#This Row],[APROPIACIÓN AGOSTO]]</f>
        <v>551909502</v>
      </c>
      <c r="O29" s="2">
        <v>223988543336</v>
      </c>
      <c r="P29" s="2">
        <f>+Tabla1[[#This Row],[APROPIACIÓN OCTUBRE]]-Tabla1[[#This Row],[APROPIACIÓN SEPTIEMBRE]]</f>
        <v>1788071035</v>
      </c>
    </row>
    <row r="30" spans="1:16" x14ac:dyDescent="0.25">
      <c r="A30" s="1" t="s">
        <v>119</v>
      </c>
      <c r="B30" t="str">
        <f>VLOOKUP(A30,Detalle!$A26:$B573,2,0)</f>
        <v>ICBF DIRECCIÓN REGIONAL VALLE</v>
      </c>
      <c r="C30" s="2">
        <f>SUMIFS(Detalle!T$1:T$549,Detalle!A$1:A$549,Presupuesto_Regional!A30)</f>
        <v>571785763413</v>
      </c>
      <c r="D30" s="2">
        <v>402213178159</v>
      </c>
      <c r="E30" s="2">
        <v>402213178159</v>
      </c>
      <c r="F30" s="2">
        <v>404070245067</v>
      </c>
      <c r="G30" s="2">
        <v>494840130324</v>
      </c>
      <c r="H30" s="2">
        <v>491427289905</v>
      </c>
      <c r="I30" s="2">
        <v>484567815612</v>
      </c>
      <c r="J30" s="2">
        <v>489927811970</v>
      </c>
      <c r="K30" s="2">
        <v>498902001428</v>
      </c>
      <c r="L30" s="2">
        <v>519257693771</v>
      </c>
      <c r="M30" s="2">
        <v>536180550341</v>
      </c>
      <c r="N30" s="3">
        <f>+Tabla1[[#This Row],[APROPIACIÓN SEPTIEMBRE]]-Tabla1[[#This Row],[APROPIACIÓN AGOSTO]]</f>
        <v>16922856570</v>
      </c>
      <c r="O30" s="2">
        <v>571785763413</v>
      </c>
      <c r="P30" s="2">
        <f>+Tabla1[[#This Row],[APROPIACIÓN OCTUBRE]]-Tabla1[[#This Row],[APROPIACIÓN SEPTIEMBRE]]</f>
        <v>35605213072</v>
      </c>
    </row>
    <row r="31" spans="1:16" x14ac:dyDescent="0.25">
      <c r="A31" s="1" t="s">
        <v>121</v>
      </c>
      <c r="B31" t="str">
        <f>VLOOKUP(A31,Detalle!$A27:$B574,2,0)</f>
        <v>ICBF DIRECCIÓN REGIONAL ARAUCA</v>
      </c>
      <c r="C31" s="2">
        <f>SUMIFS(Detalle!T$1:T$549,Detalle!A$1:A$549,Presupuesto_Regional!A31)</f>
        <v>74853555357</v>
      </c>
      <c r="D31" s="2">
        <v>53621017882</v>
      </c>
      <c r="E31" s="2">
        <v>53621017882</v>
      </c>
      <c r="F31" s="2">
        <v>57693572709</v>
      </c>
      <c r="G31" s="2">
        <v>63048187876</v>
      </c>
      <c r="H31" s="2">
        <v>64056455104</v>
      </c>
      <c r="I31" s="2">
        <v>70355397252</v>
      </c>
      <c r="J31" s="2">
        <v>71756771757</v>
      </c>
      <c r="K31" s="2">
        <v>70987218368</v>
      </c>
      <c r="L31" s="2">
        <v>70075352242</v>
      </c>
      <c r="M31" s="2">
        <v>75760417198</v>
      </c>
      <c r="N31" s="3">
        <f>+Tabla1[[#This Row],[APROPIACIÓN SEPTIEMBRE]]-Tabla1[[#This Row],[APROPIACIÓN AGOSTO]]</f>
        <v>5685064956</v>
      </c>
      <c r="O31" s="2">
        <v>74853555357</v>
      </c>
      <c r="P31" s="2">
        <f>+Tabla1[[#This Row],[APROPIACIÓN OCTUBRE]]-Tabla1[[#This Row],[APROPIACIÓN SEPTIEMBRE]]</f>
        <v>-906861841</v>
      </c>
    </row>
    <row r="32" spans="1:16" x14ac:dyDescent="0.25">
      <c r="A32" s="1" t="s">
        <v>123</v>
      </c>
      <c r="B32" t="str">
        <f>VLOOKUP(A32,Detalle!$A28:$B575,2,0)</f>
        <v>ICBF DIRECCIÓN REGIONAL CASANARE</v>
      </c>
      <c r="C32" s="2">
        <f>SUMIFS(Detalle!T$1:T$549,Detalle!A$1:A$549,Presupuesto_Regional!A32)</f>
        <v>71901209117</v>
      </c>
      <c r="D32" s="2">
        <v>47850351002</v>
      </c>
      <c r="E32" s="2">
        <v>47850351002</v>
      </c>
      <c r="F32" s="2">
        <v>55713063598</v>
      </c>
      <c r="G32" s="2">
        <v>62175127347</v>
      </c>
      <c r="H32" s="2">
        <v>62336486142</v>
      </c>
      <c r="I32" s="2">
        <v>70977976108</v>
      </c>
      <c r="J32" s="2">
        <v>73386379868</v>
      </c>
      <c r="K32" s="2">
        <v>72638118765</v>
      </c>
      <c r="L32" s="2">
        <v>71726045314</v>
      </c>
      <c r="M32" s="2">
        <v>73103061460</v>
      </c>
      <c r="N32" s="3">
        <f>+Tabla1[[#This Row],[APROPIACIÓN SEPTIEMBRE]]-Tabla1[[#This Row],[APROPIACIÓN AGOSTO]]</f>
        <v>1377016146</v>
      </c>
      <c r="O32" s="2">
        <v>71901209117</v>
      </c>
      <c r="P32" s="2">
        <f>+Tabla1[[#This Row],[APROPIACIÓN OCTUBRE]]-Tabla1[[#This Row],[APROPIACIÓN SEPTIEMBRE]]</f>
        <v>-1201852343</v>
      </c>
    </row>
    <row r="33" spans="1:16" x14ac:dyDescent="0.25">
      <c r="A33" s="1" t="s">
        <v>125</v>
      </c>
      <c r="B33" t="str">
        <f>VLOOKUP(A33,Detalle!$A29:$B576,2,0)</f>
        <v>ICBF DIRECCIÓN REGIONAL PUTUMAYO</v>
      </c>
      <c r="C33" s="2">
        <f>SUMIFS(Detalle!T$1:T$549,Detalle!A$1:A$549,Presupuesto_Regional!A33)</f>
        <v>73729095397</v>
      </c>
      <c r="D33" s="2">
        <v>47843439328</v>
      </c>
      <c r="E33" s="2">
        <v>47843439328</v>
      </c>
      <c r="F33" s="2">
        <v>54968609319</v>
      </c>
      <c r="G33" s="2">
        <v>58817402121</v>
      </c>
      <c r="H33" s="2">
        <v>59820568066</v>
      </c>
      <c r="I33" s="2">
        <v>71452662172</v>
      </c>
      <c r="J33" s="2">
        <v>76073651657</v>
      </c>
      <c r="K33" s="2">
        <v>77390402209</v>
      </c>
      <c r="L33" s="2">
        <v>75860014984</v>
      </c>
      <c r="M33" s="2">
        <v>74447470327</v>
      </c>
      <c r="N33" s="3">
        <f>+Tabla1[[#This Row],[APROPIACIÓN SEPTIEMBRE]]-Tabla1[[#This Row],[APROPIACIÓN AGOSTO]]</f>
        <v>-1412544657</v>
      </c>
      <c r="O33" s="2">
        <v>73729095397</v>
      </c>
      <c r="P33" s="2">
        <f>+Tabla1[[#This Row],[APROPIACIÓN OCTUBRE]]-Tabla1[[#This Row],[APROPIACIÓN SEPTIEMBRE]]</f>
        <v>-718374930</v>
      </c>
    </row>
    <row r="34" spans="1:16" x14ac:dyDescent="0.25">
      <c r="A34" s="1" t="s">
        <v>127</v>
      </c>
      <c r="B34" t="str">
        <f>VLOOKUP(A34,Detalle!$A30:$B577,2,0)</f>
        <v>ICBF DIRECCIÓN REGIONAL SAN ANDRES</v>
      </c>
      <c r="C34" s="2">
        <f>SUMIFS(Detalle!T$1:T$549,Detalle!A$1:A$549,Presupuesto_Regional!A34)</f>
        <v>14414896030</v>
      </c>
      <c r="D34" s="2">
        <v>8902567926</v>
      </c>
      <c r="E34" s="2">
        <v>8902567926</v>
      </c>
      <c r="F34" s="2">
        <v>9089081366</v>
      </c>
      <c r="G34" s="2">
        <v>9923578020</v>
      </c>
      <c r="H34" s="2">
        <v>10426049620</v>
      </c>
      <c r="I34" s="2">
        <v>11206651169</v>
      </c>
      <c r="J34" s="2">
        <v>11977213384</v>
      </c>
      <c r="K34" s="2">
        <v>13908979193</v>
      </c>
      <c r="L34" s="2">
        <v>14274681771</v>
      </c>
      <c r="M34" s="2">
        <v>14150475025</v>
      </c>
      <c r="N34" s="3">
        <f>+Tabla1[[#This Row],[APROPIACIÓN SEPTIEMBRE]]-Tabla1[[#This Row],[APROPIACIÓN AGOSTO]]</f>
        <v>-124206746</v>
      </c>
      <c r="O34" s="2">
        <v>14414896030</v>
      </c>
      <c r="P34" s="2">
        <f>+Tabla1[[#This Row],[APROPIACIÓN OCTUBRE]]-Tabla1[[#This Row],[APROPIACIÓN SEPTIEMBRE]]</f>
        <v>264421005</v>
      </c>
    </row>
    <row r="35" spans="1:16" x14ac:dyDescent="0.25">
      <c r="A35" s="1" t="s">
        <v>129</v>
      </c>
      <c r="B35" t="str">
        <f>VLOOKUP(A35,Detalle!$A31:$B578,2,0)</f>
        <v>ICBF DIRECCIÓN REGIONAL AMAZONAS</v>
      </c>
      <c r="C35" s="2">
        <f>SUMIFS(Detalle!T$1:T$549,Detalle!A$1:A$549,Presupuesto_Regional!A35)</f>
        <v>27360320806</v>
      </c>
      <c r="D35" s="2">
        <v>20109909763</v>
      </c>
      <c r="E35" s="2">
        <v>20109909763</v>
      </c>
      <c r="F35" s="2">
        <v>22992809775</v>
      </c>
      <c r="G35" s="2">
        <v>24992942653</v>
      </c>
      <c r="H35" s="2">
        <v>25235482554</v>
      </c>
      <c r="I35" s="2">
        <v>28880517856</v>
      </c>
      <c r="J35" s="2">
        <v>30513173158</v>
      </c>
      <c r="K35" s="2">
        <v>29715360143</v>
      </c>
      <c r="L35" s="2">
        <v>29636730537</v>
      </c>
      <c r="M35" s="2">
        <v>29069449437</v>
      </c>
      <c r="N35" s="3">
        <f>+Tabla1[[#This Row],[APROPIACIÓN SEPTIEMBRE]]-Tabla1[[#This Row],[APROPIACIÓN AGOSTO]]</f>
        <v>-567281100</v>
      </c>
      <c r="O35" s="2">
        <v>27360320806</v>
      </c>
      <c r="P35" s="2">
        <f>+Tabla1[[#This Row],[APROPIACIÓN OCTUBRE]]-Tabla1[[#This Row],[APROPIACIÓN SEPTIEMBRE]]</f>
        <v>-1709128631</v>
      </c>
    </row>
    <row r="36" spans="1:16" x14ac:dyDescent="0.25">
      <c r="A36" s="1" t="s">
        <v>131</v>
      </c>
      <c r="B36" t="str">
        <f>VLOOKUP(A36,Detalle!$A32:$B579,2,0)</f>
        <v>ICBF DIRECCIÓN REGIONAL GUAINIA</v>
      </c>
      <c r="C36" s="2">
        <f>SUMIFS(Detalle!T$1:T$549,Detalle!A$1:A$549,Presupuesto_Regional!A36)</f>
        <v>21532793835</v>
      </c>
      <c r="D36" s="2">
        <v>17272131453</v>
      </c>
      <c r="E36" s="2">
        <v>17272131453</v>
      </c>
      <c r="F36" s="2">
        <v>16765073424</v>
      </c>
      <c r="G36" s="2">
        <v>17073993549</v>
      </c>
      <c r="H36" s="2">
        <v>17231932587</v>
      </c>
      <c r="I36" s="2">
        <v>19666242917</v>
      </c>
      <c r="J36" s="2">
        <v>20372747579</v>
      </c>
      <c r="K36" s="2">
        <v>20467906820</v>
      </c>
      <c r="L36" s="2">
        <v>20759098529</v>
      </c>
      <c r="M36" s="2">
        <v>21779203915</v>
      </c>
      <c r="N36" s="3">
        <f>+Tabla1[[#This Row],[APROPIACIÓN SEPTIEMBRE]]-Tabla1[[#This Row],[APROPIACIÓN AGOSTO]]</f>
        <v>1020105386</v>
      </c>
      <c r="O36" s="2">
        <v>21532793835</v>
      </c>
      <c r="P36" s="2">
        <f>+Tabla1[[#This Row],[APROPIACIÓN OCTUBRE]]-Tabla1[[#This Row],[APROPIACIÓN SEPTIEMBRE]]</f>
        <v>-246410080</v>
      </c>
    </row>
    <row r="37" spans="1:16" x14ac:dyDescent="0.25">
      <c r="A37" s="1" t="s">
        <v>133</v>
      </c>
      <c r="B37" t="str">
        <f>VLOOKUP(A37,Detalle!$A33:$B580,2,0)</f>
        <v>ICBF DIRECCIÓN REGIONAL GUAVIARE</v>
      </c>
      <c r="C37" s="2">
        <f>SUMIFS(Detalle!T$1:T$549,Detalle!A$1:A$549,Presupuesto_Regional!A37)</f>
        <v>23602919855</v>
      </c>
      <c r="D37" s="2">
        <v>18279031422</v>
      </c>
      <c r="E37" s="2">
        <v>18279031422</v>
      </c>
      <c r="F37" s="2">
        <v>19353111503</v>
      </c>
      <c r="G37" s="2">
        <v>20738765671</v>
      </c>
      <c r="H37" s="2">
        <v>20477844716</v>
      </c>
      <c r="I37" s="2">
        <v>22175837000</v>
      </c>
      <c r="J37" s="2">
        <v>23153348292</v>
      </c>
      <c r="K37" s="2">
        <v>23215383984</v>
      </c>
      <c r="L37" s="2">
        <v>24269871656</v>
      </c>
      <c r="M37" s="2">
        <v>24811496016</v>
      </c>
      <c r="N37" s="3">
        <f>+Tabla1[[#This Row],[APROPIACIÓN SEPTIEMBRE]]-Tabla1[[#This Row],[APROPIACIÓN AGOSTO]]</f>
        <v>541624360</v>
      </c>
      <c r="O37" s="2">
        <v>23602919855</v>
      </c>
      <c r="P37" s="2">
        <f>+Tabla1[[#This Row],[APROPIACIÓN OCTUBRE]]-Tabla1[[#This Row],[APROPIACIÓN SEPTIEMBRE]]</f>
        <v>-1208576161</v>
      </c>
    </row>
    <row r="38" spans="1:16" x14ac:dyDescent="0.25">
      <c r="A38" s="1" t="s">
        <v>135</v>
      </c>
      <c r="B38" t="str">
        <f>VLOOKUP(A38,Detalle!$A34:$B581,2,0)</f>
        <v>ICBF DIRECCIÓN REGIONAL VAUPÉS</v>
      </c>
      <c r="C38" s="2">
        <f>SUMIFS(Detalle!T$1:T$549,Detalle!A$1:A$549,Presupuesto_Regional!A38)</f>
        <v>16075309708</v>
      </c>
      <c r="D38" s="2">
        <v>9560477283</v>
      </c>
      <c r="E38" s="2">
        <v>9560477283</v>
      </c>
      <c r="F38" s="2">
        <v>15752746708</v>
      </c>
      <c r="G38" s="2">
        <v>16321211278</v>
      </c>
      <c r="H38" s="2">
        <v>16530099639</v>
      </c>
      <c r="I38" s="2">
        <v>18708098349</v>
      </c>
      <c r="J38" s="2">
        <v>19951995628</v>
      </c>
      <c r="K38" s="2">
        <v>16316082615</v>
      </c>
      <c r="L38" s="2">
        <v>16194556994</v>
      </c>
      <c r="M38" s="2">
        <v>16533721405</v>
      </c>
      <c r="N38" s="3">
        <f>+Tabla1[[#This Row],[APROPIACIÓN SEPTIEMBRE]]-Tabla1[[#This Row],[APROPIACIÓN AGOSTO]]</f>
        <v>339164411</v>
      </c>
      <c r="O38" s="2">
        <v>16075309708</v>
      </c>
      <c r="P38" s="2">
        <f>+Tabla1[[#This Row],[APROPIACIÓN OCTUBRE]]-Tabla1[[#This Row],[APROPIACIÓN SEPTIEMBRE]]</f>
        <v>-458411697</v>
      </c>
    </row>
    <row r="39" spans="1:16" x14ac:dyDescent="0.25">
      <c r="A39" s="1" t="s">
        <v>137</v>
      </c>
      <c r="B39" t="str">
        <f>VLOOKUP(A39,Detalle!$A35:$B582,2,0)</f>
        <v>ICBF DIRECCIÓN REGIONAL VICHADA</v>
      </c>
      <c r="C39" s="2">
        <f>SUMIFS(Detalle!T$1:T$549,Detalle!A$1:A$549,Presupuesto_Regional!A39)</f>
        <v>24185853110</v>
      </c>
      <c r="D39" s="2">
        <v>13554730172</v>
      </c>
      <c r="E39" s="2">
        <v>13554730172</v>
      </c>
      <c r="F39" s="2">
        <v>14084664409</v>
      </c>
      <c r="G39" s="2">
        <v>14933327843</v>
      </c>
      <c r="H39" s="2">
        <v>15489932666</v>
      </c>
      <c r="I39" s="2">
        <v>22668199571</v>
      </c>
      <c r="J39" s="2">
        <v>24508509026</v>
      </c>
      <c r="K39" s="2">
        <v>25148674434</v>
      </c>
      <c r="L39" s="2">
        <v>25114647562</v>
      </c>
      <c r="M39" s="2">
        <v>25376477176</v>
      </c>
      <c r="N39" s="3">
        <f>+Tabla1[[#This Row],[APROPIACIÓN SEPTIEMBRE]]-Tabla1[[#This Row],[APROPIACIÓN AGOSTO]]</f>
        <v>261829614</v>
      </c>
      <c r="O39" s="2">
        <v>24185853110</v>
      </c>
      <c r="P39" s="2">
        <f>+Tabla1[[#This Row],[APROPIACIÓN OCTUBRE]]-Tabla1[[#This Row],[APROPIACIÓN SEPTIEMBRE]]</f>
        <v>-1190624066</v>
      </c>
    </row>
    <row r="40" spans="1:16" x14ac:dyDescent="0.25">
      <c r="A40" s="1" t="s">
        <v>139</v>
      </c>
      <c r="B40" t="str">
        <f>VLOOKUP(A40,Detalle!$A36:$B583,2,0)</f>
        <v>ICBF PROGRAMA PARA DESARROLLAR HABILIDADES DEL SIGLO 21 EN LA ADOLESCENCIA Y LA JUVENTUD COLOMBIANA - CRÉDITO BID.</v>
      </c>
      <c r="C40" s="2">
        <f>SUMIFS(Detalle!T$1:T$549,Detalle!A$1:A$549,Presupuesto_Regional!A40)</f>
        <v>5211645021</v>
      </c>
      <c r="D40" s="2">
        <v>5211645021</v>
      </c>
      <c r="E40" s="2">
        <v>5211645021</v>
      </c>
      <c r="F40" s="2">
        <v>5211645021</v>
      </c>
      <c r="G40" s="2">
        <v>5211645021</v>
      </c>
      <c r="H40" s="2">
        <v>5211645021</v>
      </c>
      <c r="I40" s="2">
        <v>5211645021</v>
      </c>
      <c r="J40" s="2">
        <v>5211645021</v>
      </c>
      <c r="K40" s="2">
        <v>5211645021</v>
      </c>
      <c r="L40" s="2">
        <v>5211645021</v>
      </c>
      <c r="M40" s="2">
        <v>5211645021</v>
      </c>
      <c r="N40" s="3">
        <f>+Tabla1[[#This Row],[APROPIACIÓN SEPTIEMBRE]]-Tabla1[[#This Row],[APROPIACIÓN AGOSTO]]</f>
        <v>0</v>
      </c>
      <c r="O40" s="2">
        <v>5211645021</v>
      </c>
      <c r="P40" s="2">
        <f>+Tabla1[[#This Row],[APROPIACIÓN OCTUBRE]]-Tabla1[[#This Row],[APROPIACIÓN SEPTIEMBRE]]</f>
        <v>0</v>
      </c>
    </row>
    <row r="41" spans="1:16" x14ac:dyDescent="0.25">
      <c r="A41" s="31" t="s">
        <v>168</v>
      </c>
      <c r="B41" t="str">
        <f>VLOOKUP(A41,Detalle!$A37:$B584,2,0)</f>
        <v>PROGRAMA PARA DESARROLLAR HABILIDADES DEL SIGLO 21 EN LA ADOLESCENCIA Y LA JUVENTUD COLOMBIANA - CRÉDITO BID BOYACÁ</v>
      </c>
      <c r="C41" s="2">
        <f>SUMIFS(Detalle!T$1:T$549,Detalle!A$1:A$549,Presupuesto_Regional!A41)</f>
        <v>0</v>
      </c>
      <c r="D41" s="3">
        <f ca="1">+Tabla1[[#This Row],[APROPIACIÓN SEPTIEMBRE]]-Tabla1[[#This Row],[APROPIACIÓN AGOSTO]]</f>
        <v>1633208000</v>
      </c>
      <c r="E41" s="3">
        <f ca="1">+Tabla1[[#This Row],[APROPIACIÓN SEPTIEMBRE]]-Tabla1[[#This Row],[APROPIACIÓN AGOSTO]]</f>
        <v>1633208000</v>
      </c>
      <c r="F41" s="3">
        <f ca="1">+Tabla1[[#This Row],[APROPIACIÓN SEPTIEMBRE]]-Tabla1[[#This Row],[APROPIACIÓN AGOSTO]]</f>
        <v>1633208000</v>
      </c>
      <c r="G41" s="3">
        <f ca="1">+Tabla1[[#This Row],[APROPIACIÓN SEPTIEMBRE]]-Tabla1[[#This Row],[APROPIACIÓN AGOSTO]]</f>
        <v>1633208000</v>
      </c>
      <c r="H41" s="3">
        <f ca="1">+Tabla1[[#This Row],[APROPIACIÓN SEPTIEMBRE]]-Tabla1[[#This Row],[APROPIACIÓN AGOSTO]]</f>
        <v>1633208000</v>
      </c>
      <c r="I41" s="3">
        <f ca="1">+Tabla1[[#This Row],[APROPIACIÓN SEPTIEMBRE]]-Tabla1[[#This Row],[APROPIACIÓN AGOSTO]]</f>
        <v>1633208000</v>
      </c>
      <c r="J41" s="3">
        <f ca="1">+Tabla1[[#This Row],[APROPIACIÓN SEPTIEMBRE]]-Tabla1[[#This Row],[APROPIACIÓN AGOSTO]]</f>
        <v>1633208000</v>
      </c>
      <c r="K41" s="3">
        <f ca="1">+Tabla1[[#This Row],[APROPIACIÓN SEPTIEMBRE]]-Tabla1[[#This Row],[APROPIACIÓN AGOSTO]]</f>
        <v>1633208000</v>
      </c>
      <c r="L41" s="3">
        <f ca="1">+Tabla1[[#This Row],[APROPIACIÓN SEPTIEMBRE]]-Tabla1[[#This Row],[APROPIACIÓN AGOSTO]]</f>
        <v>1633208000</v>
      </c>
      <c r="M41" s="2">
        <v>1633208000</v>
      </c>
      <c r="N41" s="3">
        <f ca="1">+Tabla1[[#This Row],[APROPIACIÓN SEPTIEMBRE]]-Tabla1[[#This Row],[APROPIACIÓN AGOSTO]]</f>
        <v>1633208000</v>
      </c>
      <c r="O41" s="2">
        <v>0</v>
      </c>
      <c r="P41" s="2">
        <f>+Tabla1[[#This Row],[APROPIACIÓN OCTUBRE]]-Tabla1[[#This Row],[APROPIACIÓN SEPTIEMBRE]]</f>
        <v>-1633208000</v>
      </c>
    </row>
    <row r="42" spans="1:16" x14ac:dyDescent="0.25">
      <c r="A42" s="9" t="s">
        <v>149</v>
      </c>
      <c r="C42" s="2">
        <f>SUMIFS(Detalle!T$1:T$549,Detalle!A$1:A$549,Presupuesto_Regional!A42)</f>
        <v>0</v>
      </c>
      <c r="D42" s="23">
        <f>SUBTOTAL(109,D6:D40)</f>
        <v>8037549689719</v>
      </c>
      <c r="E42" s="2">
        <f ca="1">SUBTOTAL(109,Tabla1[APROPIACION ENERO])</f>
        <v>8037549689719</v>
      </c>
      <c r="F42" s="2">
        <f ca="1">SUBTOTAL(109,Tabla1[APROPIACIÓN FEBRERO])</f>
        <v>8309351827695</v>
      </c>
      <c r="G42" s="2">
        <v>9067056410666</v>
      </c>
      <c r="H42" s="2">
        <f t="shared" ref="H42:O42" si="0">SUBTOTAL(109,H6:H40)</f>
        <v>9208021989410</v>
      </c>
      <c r="I42" s="2">
        <f t="shared" si="0"/>
        <v>9411290518756</v>
      </c>
      <c r="J42" s="2">
        <f t="shared" si="0"/>
        <v>9530106228567</v>
      </c>
      <c r="K42" s="2">
        <f t="shared" si="0"/>
        <v>9466703672922</v>
      </c>
      <c r="L42" s="2">
        <v>9739588701997</v>
      </c>
      <c r="M42" s="2">
        <v>10066892804463</v>
      </c>
      <c r="N42" s="3">
        <f>+Tabla1[[#This Row],[APROPIACIÓN SEPTIEMBRE]]-Tabla1[[#This Row],[APROPIACIÓN AGOSTO]]</f>
        <v>327304102466</v>
      </c>
      <c r="O42" s="2">
        <f t="shared" si="0"/>
        <v>10322997417308</v>
      </c>
      <c r="P42" s="2">
        <f>SUBTOTAL(109,P6:P41)</f>
        <v>254471404845</v>
      </c>
    </row>
    <row r="43" spans="1:16" x14ac:dyDescent="0.2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5">
      <c r="O44" s="28"/>
      <c r="P44" s="3">
        <f>+P42-Presupuesto_total!L26</f>
        <v>0</v>
      </c>
    </row>
    <row r="47" spans="1:16" x14ac:dyDescent="0.25">
      <c r="H47" s="3"/>
      <c r="I47" s="3"/>
      <c r="J47" s="3"/>
      <c r="K47" s="3"/>
      <c r="L47" s="3"/>
      <c r="M47" s="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7C79-C61F-4947-8E4A-EABF77223D6F}">
  <dimension ref="A3:I58"/>
  <sheetViews>
    <sheetView topLeftCell="B24" workbookViewId="0">
      <selection activeCell="B42" sqref="B5:B55"/>
      <pivotSelection pane="bottomRight" showHeader="1" axis="axisRow" dimension="1" activeRow="41" activeCol="1" previousRow="41" previousCol="1" click="1" r:id="rId1">
        <pivotArea dataOnly="0" labelOnly="1" outline="0" fieldPosition="0">
          <references count="1">
            <reference field="1" count="0"/>
          </references>
        </pivotArea>
      </pivotSelection>
    </sheetView>
  </sheetViews>
  <sheetFormatPr baseColWidth="10" defaultRowHeight="15" x14ac:dyDescent="0.25"/>
  <cols>
    <col min="1" max="1" width="27" customWidth="1"/>
    <col min="2" max="2" width="135.28515625" bestFit="1" customWidth="1"/>
    <col min="3" max="3" width="21.5703125" bestFit="1" customWidth="1"/>
    <col min="6" max="6" width="21.5703125" bestFit="1" customWidth="1"/>
    <col min="8" max="8" width="21.5703125" bestFit="1" customWidth="1"/>
    <col min="9" max="9" width="18.5703125" bestFit="1" customWidth="1"/>
  </cols>
  <sheetData>
    <row r="3" spans="1:9" x14ac:dyDescent="0.25">
      <c r="A3" s="24" t="s">
        <v>237</v>
      </c>
    </row>
    <row r="4" spans="1:9" x14ac:dyDescent="0.25">
      <c r="A4" s="24" t="s">
        <v>0</v>
      </c>
      <c r="B4" s="24" t="s">
        <v>1</v>
      </c>
      <c r="C4" t="s">
        <v>243</v>
      </c>
      <c r="F4" s="40" t="s">
        <v>243</v>
      </c>
      <c r="H4" s="40" t="s">
        <v>254</v>
      </c>
    </row>
    <row r="5" spans="1:9" x14ac:dyDescent="0.25">
      <c r="A5" t="s">
        <v>23</v>
      </c>
      <c r="B5" t="s">
        <v>24</v>
      </c>
      <c r="C5" s="25">
        <v>1950414683275</v>
      </c>
      <c r="F5" s="25">
        <v>2020126761304</v>
      </c>
      <c r="H5" s="25">
        <v>1950414683275</v>
      </c>
      <c r="I5" s="42">
        <f>+H5-F5</f>
        <v>-69712078029</v>
      </c>
    </row>
    <row r="6" spans="1:9" x14ac:dyDescent="0.25">
      <c r="A6" t="s">
        <v>72</v>
      </c>
      <c r="B6" t="s">
        <v>73</v>
      </c>
      <c r="C6" s="25">
        <v>840475405163</v>
      </c>
      <c r="F6" s="25">
        <v>811392122376</v>
      </c>
      <c r="H6" s="25">
        <v>840475405163</v>
      </c>
      <c r="I6" s="42">
        <f t="shared" ref="I6:I55" si="0">+H6-F6</f>
        <v>29083282787</v>
      </c>
    </row>
    <row r="7" spans="1:9" x14ac:dyDescent="0.25">
      <c r="A7" t="s">
        <v>75</v>
      </c>
      <c r="B7" t="s">
        <v>76</v>
      </c>
      <c r="C7" s="25">
        <v>423943935487</v>
      </c>
      <c r="F7" s="25">
        <v>399852717606</v>
      </c>
      <c r="H7" s="25">
        <v>423943935487</v>
      </c>
      <c r="I7" s="42">
        <f t="shared" si="0"/>
        <v>24091217881</v>
      </c>
    </row>
    <row r="8" spans="1:9" x14ac:dyDescent="0.25">
      <c r="A8" t="s">
        <v>77</v>
      </c>
      <c r="B8" t="s">
        <v>78</v>
      </c>
      <c r="C8" s="25">
        <v>636553046817</v>
      </c>
      <c r="F8" s="25">
        <v>603634715626</v>
      </c>
      <c r="H8" s="25">
        <v>636553046817</v>
      </c>
      <c r="I8" s="42">
        <f t="shared" si="0"/>
        <v>32918331191</v>
      </c>
    </row>
    <row r="9" spans="1:9" x14ac:dyDescent="0.25">
      <c r="A9" t="s">
        <v>79</v>
      </c>
      <c r="B9" t="s">
        <v>80</v>
      </c>
      <c r="C9" s="25">
        <v>480533611039</v>
      </c>
      <c r="F9" s="25">
        <v>455005164292</v>
      </c>
      <c r="H9" s="25">
        <v>480533611039</v>
      </c>
      <c r="I9" s="42">
        <f t="shared" si="0"/>
        <v>25528446747</v>
      </c>
    </row>
    <row r="10" spans="1:9" x14ac:dyDescent="0.25">
      <c r="A10" t="s">
        <v>81</v>
      </c>
      <c r="B10" t="s">
        <v>82</v>
      </c>
      <c r="C10" s="25">
        <v>183772305118</v>
      </c>
      <c r="F10" s="25">
        <v>175032976744</v>
      </c>
      <c r="H10" s="25">
        <v>183772305118</v>
      </c>
      <c r="I10" s="42">
        <f t="shared" si="0"/>
        <v>8739328374</v>
      </c>
    </row>
    <row r="11" spans="1:9" x14ac:dyDescent="0.25">
      <c r="A11" t="s">
        <v>83</v>
      </c>
      <c r="B11" t="s">
        <v>84</v>
      </c>
      <c r="C11" s="25">
        <v>172677586513</v>
      </c>
      <c r="F11" s="25">
        <v>171419844142</v>
      </c>
      <c r="H11" s="25">
        <v>172677586513</v>
      </c>
      <c r="I11" s="42">
        <f t="shared" si="0"/>
        <v>1257742371</v>
      </c>
    </row>
    <row r="12" spans="1:9" x14ac:dyDescent="0.25">
      <c r="A12" t="s">
        <v>85</v>
      </c>
      <c r="B12" t="s">
        <v>86</v>
      </c>
      <c r="C12" s="25">
        <v>102280002282</v>
      </c>
      <c r="F12" s="25">
        <v>103676023085</v>
      </c>
      <c r="H12" s="25">
        <v>102280002282</v>
      </c>
      <c r="I12" s="42">
        <f t="shared" si="0"/>
        <v>-1396020803</v>
      </c>
    </row>
    <row r="13" spans="1:9" x14ac:dyDescent="0.25">
      <c r="A13" t="s">
        <v>87</v>
      </c>
      <c r="B13" t="s">
        <v>88</v>
      </c>
      <c r="C13" s="25">
        <v>333747217171</v>
      </c>
      <c r="F13" s="25">
        <v>317015156755</v>
      </c>
      <c r="H13" s="25">
        <v>333747217171</v>
      </c>
      <c r="I13" s="42">
        <f t="shared" si="0"/>
        <v>16732060416</v>
      </c>
    </row>
    <row r="14" spans="1:9" x14ac:dyDescent="0.25">
      <c r="A14" t="s">
        <v>89</v>
      </c>
      <c r="B14" t="s">
        <v>90</v>
      </c>
      <c r="C14" s="25">
        <v>315959036023</v>
      </c>
      <c r="F14" s="25">
        <v>302013150412</v>
      </c>
      <c r="H14" s="25">
        <v>315959036023</v>
      </c>
      <c r="I14" s="42">
        <f t="shared" si="0"/>
        <v>13945885611</v>
      </c>
    </row>
    <row r="15" spans="1:9" x14ac:dyDescent="0.25">
      <c r="A15" t="s">
        <v>91</v>
      </c>
      <c r="B15" t="s">
        <v>92</v>
      </c>
      <c r="C15" s="25">
        <v>396017469955</v>
      </c>
      <c r="F15" s="25">
        <v>369340070865</v>
      </c>
      <c r="H15" s="25">
        <v>396017469955</v>
      </c>
      <c r="I15" s="42">
        <f t="shared" si="0"/>
        <v>26677399090</v>
      </c>
    </row>
    <row r="16" spans="1:9" x14ac:dyDescent="0.25">
      <c r="A16" t="s">
        <v>93</v>
      </c>
      <c r="B16" t="s">
        <v>94</v>
      </c>
      <c r="C16" s="25">
        <v>303641472232</v>
      </c>
      <c r="F16" s="25">
        <v>302222829472</v>
      </c>
      <c r="H16" s="25">
        <v>303641472232</v>
      </c>
      <c r="I16" s="42">
        <f t="shared" si="0"/>
        <v>1418642760</v>
      </c>
    </row>
    <row r="17" spans="1:9" x14ac:dyDescent="0.25">
      <c r="A17" t="s">
        <v>95</v>
      </c>
      <c r="B17" t="s">
        <v>96</v>
      </c>
      <c r="C17" s="25">
        <v>265410992739</v>
      </c>
      <c r="F17" s="25">
        <v>258095313463</v>
      </c>
      <c r="H17" s="25">
        <v>265410992739</v>
      </c>
      <c r="I17" s="42">
        <f t="shared" si="0"/>
        <v>7315679276</v>
      </c>
    </row>
    <row r="18" spans="1:9" x14ac:dyDescent="0.25">
      <c r="A18" t="s">
        <v>97</v>
      </c>
      <c r="B18" t="s">
        <v>98</v>
      </c>
      <c r="C18" s="25">
        <v>205925628921</v>
      </c>
      <c r="F18" s="25">
        <v>196328976631</v>
      </c>
      <c r="H18" s="25">
        <v>205925628921</v>
      </c>
      <c r="I18" s="42">
        <f t="shared" si="0"/>
        <v>9596652290</v>
      </c>
    </row>
    <row r="19" spans="1:9" x14ac:dyDescent="0.25">
      <c r="A19" t="s">
        <v>99</v>
      </c>
      <c r="B19" t="s">
        <v>100</v>
      </c>
      <c r="C19" s="25">
        <v>773561239223</v>
      </c>
      <c r="F19" s="25">
        <v>761717280087</v>
      </c>
      <c r="H19" s="25">
        <v>773561239223</v>
      </c>
      <c r="I19" s="42">
        <f t="shared" si="0"/>
        <v>11843959136</v>
      </c>
    </row>
    <row r="20" spans="1:9" x14ac:dyDescent="0.25">
      <c r="A20" t="s">
        <v>101</v>
      </c>
      <c r="B20" t="s">
        <v>102</v>
      </c>
      <c r="C20" s="25">
        <v>317979940861</v>
      </c>
      <c r="F20" s="25">
        <v>297804958276</v>
      </c>
      <c r="H20" s="25">
        <v>317979940861</v>
      </c>
      <c r="I20" s="42">
        <f t="shared" si="0"/>
        <v>20174982585</v>
      </c>
    </row>
    <row r="21" spans="1:9" x14ac:dyDescent="0.25">
      <c r="A21" t="s">
        <v>103</v>
      </c>
      <c r="B21" t="s">
        <v>104</v>
      </c>
      <c r="C21" s="25">
        <v>161632258540</v>
      </c>
      <c r="F21" s="25">
        <v>156774141769</v>
      </c>
      <c r="H21" s="25">
        <v>161632258540</v>
      </c>
      <c r="I21" s="42">
        <f t="shared" si="0"/>
        <v>4858116771</v>
      </c>
    </row>
    <row r="22" spans="1:9" x14ac:dyDescent="0.25">
      <c r="A22" t="s">
        <v>105</v>
      </c>
      <c r="B22" t="s">
        <v>106</v>
      </c>
      <c r="C22" s="25">
        <v>357773111649</v>
      </c>
      <c r="F22" s="25">
        <v>340723935043</v>
      </c>
      <c r="H22" s="25">
        <v>357773111649</v>
      </c>
      <c r="I22" s="42">
        <f t="shared" si="0"/>
        <v>17049176606</v>
      </c>
    </row>
    <row r="23" spans="1:9" x14ac:dyDescent="0.25">
      <c r="A23" t="s">
        <v>107</v>
      </c>
      <c r="B23" t="s">
        <v>108</v>
      </c>
      <c r="C23" s="25">
        <v>239501766158</v>
      </c>
      <c r="F23" s="25">
        <v>226029782548</v>
      </c>
      <c r="H23" s="25">
        <v>239501766158</v>
      </c>
      <c r="I23" s="42">
        <f t="shared" si="0"/>
        <v>13471983610</v>
      </c>
    </row>
    <row r="24" spans="1:9" x14ac:dyDescent="0.25">
      <c r="A24" t="s">
        <v>109</v>
      </c>
      <c r="B24" t="s">
        <v>110</v>
      </c>
      <c r="C24" s="25">
        <v>87109580311</v>
      </c>
      <c r="F24" s="25">
        <v>84159626905</v>
      </c>
      <c r="H24" s="25">
        <v>87109580311</v>
      </c>
      <c r="I24" s="42">
        <f t="shared" si="0"/>
        <v>2949953406</v>
      </c>
    </row>
    <row r="25" spans="1:9" x14ac:dyDescent="0.25">
      <c r="A25" t="s">
        <v>111</v>
      </c>
      <c r="B25" t="s">
        <v>112</v>
      </c>
      <c r="C25" s="25">
        <v>142031395136</v>
      </c>
      <c r="F25" s="25">
        <v>137081811970</v>
      </c>
      <c r="H25" s="25">
        <v>142031395136</v>
      </c>
      <c r="I25" s="42">
        <f t="shared" si="0"/>
        <v>4949583166</v>
      </c>
    </row>
    <row r="26" spans="1:9" x14ac:dyDescent="0.25">
      <c r="A26" t="s">
        <v>113</v>
      </c>
      <c r="B26" t="s">
        <v>114</v>
      </c>
      <c r="C26" s="25">
        <v>279320555397</v>
      </c>
      <c r="F26" s="25">
        <v>267583366585</v>
      </c>
      <c r="H26" s="25">
        <v>279320555397</v>
      </c>
      <c r="I26" s="42">
        <f t="shared" si="0"/>
        <v>11737188812</v>
      </c>
    </row>
    <row r="27" spans="1:9" x14ac:dyDescent="0.25">
      <c r="A27" t="s">
        <v>115</v>
      </c>
      <c r="B27" t="s">
        <v>116</v>
      </c>
      <c r="C27" s="25">
        <v>204093272313</v>
      </c>
      <c r="F27" s="25">
        <v>191237638885</v>
      </c>
      <c r="H27" s="25">
        <v>204093272313</v>
      </c>
      <c r="I27" s="42">
        <f t="shared" si="0"/>
        <v>12855633428</v>
      </c>
    </row>
    <row r="28" spans="1:9" x14ac:dyDescent="0.25">
      <c r="A28" t="s">
        <v>117</v>
      </c>
      <c r="B28" t="s">
        <v>118</v>
      </c>
      <c r="C28" s="25">
        <v>223988543336</v>
      </c>
      <c r="F28" s="25">
        <v>222200472301</v>
      </c>
      <c r="H28" s="25">
        <v>223988543336</v>
      </c>
      <c r="I28" s="42">
        <f t="shared" si="0"/>
        <v>1788071035</v>
      </c>
    </row>
    <row r="29" spans="1:9" x14ac:dyDescent="0.25">
      <c r="A29" t="s">
        <v>119</v>
      </c>
      <c r="B29" t="s">
        <v>120</v>
      </c>
      <c r="C29" s="25">
        <v>571785763413</v>
      </c>
      <c r="F29" s="25">
        <v>536180550341</v>
      </c>
      <c r="H29" s="25">
        <v>571785763413</v>
      </c>
      <c r="I29" s="42">
        <f t="shared" si="0"/>
        <v>35605213072</v>
      </c>
    </row>
    <row r="30" spans="1:9" x14ac:dyDescent="0.25">
      <c r="A30" t="s">
        <v>121</v>
      </c>
      <c r="B30" t="s">
        <v>122</v>
      </c>
      <c r="C30" s="25">
        <v>74853555357</v>
      </c>
      <c r="F30" s="25">
        <v>75760417198</v>
      </c>
      <c r="H30" s="25">
        <v>74853555357</v>
      </c>
      <c r="I30" s="42">
        <f t="shared" si="0"/>
        <v>-906861841</v>
      </c>
    </row>
    <row r="31" spans="1:9" x14ac:dyDescent="0.25">
      <c r="A31" t="s">
        <v>123</v>
      </c>
      <c r="B31" t="s">
        <v>124</v>
      </c>
      <c r="C31" s="25">
        <v>71901209117</v>
      </c>
      <c r="F31" s="25">
        <v>73103061460</v>
      </c>
      <c r="H31" s="25">
        <v>71901209117</v>
      </c>
      <c r="I31" s="42">
        <f t="shared" si="0"/>
        <v>-1201852343</v>
      </c>
    </row>
    <row r="32" spans="1:9" x14ac:dyDescent="0.25">
      <c r="A32" t="s">
        <v>125</v>
      </c>
      <c r="B32" t="s">
        <v>126</v>
      </c>
      <c r="C32" s="25">
        <v>73729095397</v>
      </c>
      <c r="F32" s="25">
        <v>74447470327</v>
      </c>
      <c r="H32" s="25">
        <v>73729095397</v>
      </c>
      <c r="I32" s="42">
        <f t="shared" si="0"/>
        <v>-718374930</v>
      </c>
    </row>
    <row r="33" spans="1:9" x14ac:dyDescent="0.25">
      <c r="A33" t="s">
        <v>127</v>
      </c>
      <c r="B33" t="s">
        <v>128</v>
      </c>
      <c r="C33" s="25">
        <v>14414896030</v>
      </c>
      <c r="F33" s="25">
        <v>14150475025</v>
      </c>
      <c r="H33" s="25">
        <v>14414896030</v>
      </c>
      <c r="I33" s="42">
        <f t="shared" si="0"/>
        <v>264421005</v>
      </c>
    </row>
    <row r="34" spans="1:9" x14ac:dyDescent="0.25">
      <c r="A34" t="s">
        <v>129</v>
      </c>
      <c r="B34" t="s">
        <v>130</v>
      </c>
      <c r="C34" s="25">
        <v>27360320806</v>
      </c>
      <c r="F34" s="25">
        <v>29069449437</v>
      </c>
      <c r="H34" s="25">
        <v>27360320806</v>
      </c>
      <c r="I34" s="42">
        <f t="shared" si="0"/>
        <v>-1709128631</v>
      </c>
    </row>
    <row r="35" spans="1:9" x14ac:dyDescent="0.25">
      <c r="A35" t="s">
        <v>131</v>
      </c>
      <c r="B35" t="s">
        <v>132</v>
      </c>
      <c r="C35" s="25">
        <v>21532793835</v>
      </c>
      <c r="F35" s="25">
        <v>21779203915</v>
      </c>
      <c r="H35" s="25">
        <v>21532793835</v>
      </c>
      <c r="I35" s="42">
        <f t="shared" si="0"/>
        <v>-246410080</v>
      </c>
    </row>
    <row r="36" spans="1:9" x14ac:dyDescent="0.25">
      <c r="A36" t="s">
        <v>133</v>
      </c>
      <c r="B36" t="s">
        <v>134</v>
      </c>
      <c r="C36" s="25">
        <v>23602919855</v>
      </c>
      <c r="F36" s="25">
        <v>24811496016</v>
      </c>
      <c r="H36" s="25">
        <v>23602919855</v>
      </c>
      <c r="I36" s="42">
        <f t="shared" si="0"/>
        <v>-1208576161</v>
      </c>
    </row>
    <row r="37" spans="1:9" x14ac:dyDescent="0.25">
      <c r="A37" t="s">
        <v>135</v>
      </c>
      <c r="B37" t="s">
        <v>136</v>
      </c>
      <c r="C37" s="25">
        <v>16075309708</v>
      </c>
      <c r="F37" s="25">
        <v>16533721405</v>
      </c>
      <c r="H37" s="25">
        <v>16075309708</v>
      </c>
      <c r="I37" s="42">
        <f t="shared" si="0"/>
        <v>-458411697</v>
      </c>
    </row>
    <row r="38" spans="1:9" x14ac:dyDescent="0.25">
      <c r="A38" t="s">
        <v>137</v>
      </c>
      <c r="B38" t="s">
        <v>138</v>
      </c>
      <c r="C38" s="25">
        <v>24185853110</v>
      </c>
      <c r="F38" s="25">
        <v>25376477176</v>
      </c>
      <c r="H38" s="25">
        <v>24185853110</v>
      </c>
      <c r="I38" s="42">
        <f t="shared" si="0"/>
        <v>-1190624066</v>
      </c>
    </row>
    <row r="39" spans="1:9" x14ac:dyDescent="0.25">
      <c r="A39" t="s">
        <v>139</v>
      </c>
      <c r="B39" t="s">
        <v>140</v>
      </c>
      <c r="C39" s="25">
        <v>5211645021</v>
      </c>
      <c r="F39" s="25">
        <v>5211645021</v>
      </c>
      <c r="H39" s="25">
        <v>5211645021</v>
      </c>
      <c r="I39" s="42">
        <f t="shared" si="0"/>
        <v>0</v>
      </c>
    </row>
    <row r="40" spans="1:9" x14ac:dyDescent="0.25">
      <c r="A40" t="s">
        <v>164</v>
      </c>
      <c r="B40" t="s">
        <v>165</v>
      </c>
      <c r="C40" s="25">
        <v>982991250</v>
      </c>
      <c r="F40" s="25">
        <v>982991250</v>
      </c>
      <c r="H40" s="25">
        <v>982991250</v>
      </c>
      <c r="I40" s="42">
        <f t="shared" si="0"/>
        <v>0</v>
      </c>
    </row>
    <row r="41" spans="1:9" x14ac:dyDescent="0.25">
      <c r="A41" t="s">
        <v>166</v>
      </c>
      <c r="B41" t="s">
        <v>167</v>
      </c>
      <c r="C41" s="25">
        <v>3868504145</v>
      </c>
      <c r="F41" s="25">
        <v>3868504145</v>
      </c>
      <c r="H41" s="25">
        <v>3868504145</v>
      </c>
      <c r="I41" s="42">
        <f t="shared" si="0"/>
        <v>0</v>
      </c>
    </row>
    <row r="42" spans="1:9" x14ac:dyDescent="0.25">
      <c r="A42" t="s">
        <v>168</v>
      </c>
      <c r="B42" t="s">
        <v>169</v>
      </c>
      <c r="C42" s="25">
        <v>0</v>
      </c>
      <c r="F42" s="25">
        <v>1633208000</v>
      </c>
      <c r="H42" s="25">
        <v>0</v>
      </c>
      <c r="I42" s="42">
        <f t="shared" si="0"/>
        <v>-1633208000</v>
      </c>
    </row>
    <row r="43" spans="1:9" x14ac:dyDescent="0.25">
      <c r="A43" t="s">
        <v>170</v>
      </c>
      <c r="B43" t="s">
        <v>171</v>
      </c>
      <c r="C43" s="25">
        <v>2387538000</v>
      </c>
      <c r="F43" s="25">
        <v>2387538000</v>
      </c>
      <c r="H43" s="25">
        <v>2387538000</v>
      </c>
      <c r="I43" s="42">
        <f t="shared" si="0"/>
        <v>0</v>
      </c>
    </row>
    <row r="44" spans="1:9" x14ac:dyDescent="0.25">
      <c r="A44" t="s">
        <v>172</v>
      </c>
      <c r="B44" t="s">
        <v>173</v>
      </c>
      <c r="C44" s="25">
        <v>3347487000</v>
      </c>
      <c r="F44" s="25">
        <v>3347487000</v>
      </c>
      <c r="H44" s="25">
        <v>3347487000</v>
      </c>
      <c r="I44" s="42">
        <f t="shared" si="0"/>
        <v>0</v>
      </c>
    </row>
    <row r="45" spans="1:9" x14ac:dyDescent="0.25">
      <c r="A45" t="s">
        <v>174</v>
      </c>
      <c r="B45" t="s">
        <v>175</v>
      </c>
      <c r="C45" s="25">
        <v>6394587000</v>
      </c>
      <c r="F45" s="25">
        <v>6394587000</v>
      </c>
      <c r="H45" s="25">
        <v>6394587000</v>
      </c>
      <c r="I45" s="42">
        <f t="shared" si="0"/>
        <v>0</v>
      </c>
    </row>
    <row r="46" spans="1:9" x14ac:dyDescent="0.25">
      <c r="A46" t="s">
        <v>176</v>
      </c>
      <c r="B46" t="s">
        <v>177</v>
      </c>
      <c r="C46" s="25">
        <v>1928918000</v>
      </c>
      <c r="F46" s="25">
        <v>1928918000</v>
      </c>
      <c r="H46" s="25">
        <v>1928918000</v>
      </c>
      <c r="I46" s="42">
        <f t="shared" si="0"/>
        <v>0</v>
      </c>
    </row>
    <row r="47" spans="1:9" x14ac:dyDescent="0.25">
      <c r="A47" t="s">
        <v>178</v>
      </c>
      <c r="B47" t="s">
        <v>179</v>
      </c>
      <c r="C47" s="25">
        <v>2771895000</v>
      </c>
      <c r="F47" s="25">
        <v>2771895000</v>
      </c>
      <c r="H47" s="25">
        <v>2771895000</v>
      </c>
      <c r="I47" s="42">
        <f t="shared" si="0"/>
        <v>0</v>
      </c>
    </row>
    <row r="48" spans="1:9" x14ac:dyDescent="0.25">
      <c r="A48" t="s">
        <v>180</v>
      </c>
      <c r="B48" t="s">
        <v>181</v>
      </c>
      <c r="C48" s="25">
        <v>5450788000</v>
      </c>
      <c r="F48" s="25">
        <v>5450788000</v>
      </c>
      <c r="H48" s="25">
        <v>5450788000</v>
      </c>
      <c r="I48" s="42">
        <f t="shared" si="0"/>
        <v>0</v>
      </c>
    </row>
    <row r="49" spans="1:9" x14ac:dyDescent="0.25">
      <c r="A49" t="s">
        <v>182</v>
      </c>
      <c r="B49" t="s">
        <v>183</v>
      </c>
      <c r="C49" s="25">
        <v>4333065000</v>
      </c>
      <c r="F49" s="25">
        <v>4333065000</v>
      </c>
      <c r="H49" s="25">
        <v>4333065000</v>
      </c>
      <c r="I49" s="42">
        <f t="shared" si="0"/>
        <v>0</v>
      </c>
    </row>
    <row r="50" spans="1:9" x14ac:dyDescent="0.25">
      <c r="A50" t="s">
        <v>184</v>
      </c>
      <c r="B50" t="s">
        <v>185</v>
      </c>
      <c r="C50" s="25">
        <v>3872710000</v>
      </c>
      <c r="F50" s="25">
        <v>3872710000</v>
      </c>
      <c r="H50" s="25">
        <v>3872710000</v>
      </c>
      <c r="I50" s="42">
        <f t="shared" si="0"/>
        <v>0</v>
      </c>
    </row>
    <row r="51" spans="1:9" x14ac:dyDescent="0.25">
      <c r="A51" t="s">
        <v>186</v>
      </c>
      <c r="B51" t="s">
        <v>187</v>
      </c>
      <c r="C51" s="25">
        <v>3547737000</v>
      </c>
      <c r="F51" s="25">
        <v>3547737000</v>
      </c>
      <c r="H51" s="25">
        <v>3547737000</v>
      </c>
      <c r="I51" s="42">
        <f t="shared" si="0"/>
        <v>0</v>
      </c>
    </row>
    <row r="52" spans="1:9" x14ac:dyDescent="0.25">
      <c r="A52" t="s">
        <v>188</v>
      </c>
      <c r="B52" t="s">
        <v>189</v>
      </c>
      <c r="C52" s="25">
        <v>3529359000</v>
      </c>
      <c r="F52" s="25">
        <v>3529359000</v>
      </c>
      <c r="H52" s="25">
        <v>3529359000</v>
      </c>
      <c r="I52" s="42">
        <f t="shared" si="0"/>
        <v>0</v>
      </c>
    </row>
    <row r="53" spans="1:9" x14ac:dyDescent="0.25">
      <c r="A53" t="s">
        <v>190</v>
      </c>
      <c r="B53" t="s">
        <v>191</v>
      </c>
      <c r="C53" s="25">
        <v>5854578975</v>
      </c>
      <c r="F53" s="25">
        <v>5854578975</v>
      </c>
      <c r="H53" s="25">
        <v>5854578975</v>
      </c>
      <c r="I53" s="42">
        <f t="shared" si="0"/>
        <v>0</v>
      </c>
    </row>
    <row r="54" spans="1:9" x14ac:dyDescent="0.25">
      <c r="A54" t="s">
        <v>192</v>
      </c>
      <c r="B54" t="s">
        <v>193</v>
      </c>
      <c r="C54" s="25">
        <v>1387093500</v>
      </c>
      <c r="F54" s="25">
        <v>1387093500</v>
      </c>
      <c r="H54" s="25">
        <v>1387093500</v>
      </c>
      <c r="I54" s="42">
        <f t="shared" si="0"/>
        <v>0</v>
      </c>
    </row>
    <row r="55" spans="1:9" x14ac:dyDescent="0.25">
      <c r="A55" t="s">
        <v>194</v>
      </c>
      <c r="B55" t="s">
        <v>195</v>
      </c>
      <c r="C55" s="25">
        <v>2245034000</v>
      </c>
      <c r="F55" s="25">
        <v>2245034000</v>
      </c>
      <c r="H55" s="25">
        <v>2245034000</v>
      </c>
      <c r="I55" s="42">
        <f t="shared" si="0"/>
        <v>0</v>
      </c>
    </row>
    <row r="56" spans="1:9" x14ac:dyDescent="0.25">
      <c r="A56" t="s">
        <v>142</v>
      </c>
      <c r="C56" s="25">
        <v>10374899703178</v>
      </c>
      <c r="F56" s="41">
        <v>10120428298333</v>
      </c>
      <c r="H56" s="41">
        <v>10374899703178</v>
      </c>
    </row>
    <row r="57" spans="1:9" x14ac:dyDescent="0.25">
      <c r="C57" s="3"/>
    </row>
    <row r="58" spans="1:9" x14ac:dyDescent="0.25">
      <c r="C58" s="28">
        <v>10322997417308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11"/>
  <sheetViews>
    <sheetView showGridLines="0" topLeftCell="A539" workbookViewId="0">
      <selection activeCell="A541" sqref="A541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39" t="s">
        <v>153</v>
      </c>
      <c r="B1" s="39">
        <v>2024</v>
      </c>
      <c r="C1" s="30" t="s">
        <v>199</v>
      </c>
      <c r="D1" s="30" t="s">
        <v>199</v>
      </c>
      <c r="E1" s="30" t="s">
        <v>199</v>
      </c>
      <c r="F1" s="30" t="s">
        <v>199</v>
      </c>
      <c r="G1" s="30" t="s">
        <v>199</v>
      </c>
      <c r="H1" s="30" t="s">
        <v>199</v>
      </c>
      <c r="I1" s="30" t="s">
        <v>199</v>
      </c>
      <c r="J1" s="30" t="s">
        <v>199</v>
      </c>
      <c r="K1" s="30" t="s">
        <v>199</v>
      </c>
      <c r="L1" s="30" t="s">
        <v>199</v>
      </c>
      <c r="M1" s="30" t="s">
        <v>199</v>
      </c>
      <c r="N1" s="30" t="s">
        <v>199</v>
      </c>
      <c r="O1" s="30" t="s">
        <v>199</v>
      </c>
      <c r="P1" s="30" t="s">
        <v>199</v>
      </c>
      <c r="Q1" s="30" t="s">
        <v>199</v>
      </c>
      <c r="R1" s="30" t="s">
        <v>199</v>
      </c>
      <c r="S1" s="30" t="s">
        <v>199</v>
      </c>
      <c r="T1" s="30" t="s">
        <v>199</v>
      </c>
      <c r="U1" s="30" t="s">
        <v>199</v>
      </c>
      <c r="V1" s="30" t="s">
        <v>199</v>
      </c>
      <c r="W1" s="30" t="s">
        <v>199</v>
      </c>
      <c r="X1" s="30" t="s">
        <v>199</v>
      </c>
      <c r="Y1" s="30" t="s">
        <v>199</v>
      </c>
      <c r="Z1" s="30" t="s">
        <v>199</v>
      </c>
      <c r="AA1" s="30" t="s">
        <v>199</v>
      </c>
    </row>
    <row r="2" spans="1:27" x14ac:dyDescent="0.25">
      <c r="A2" s="39" t="s">
        <v>154</v>
      </c>
      <c r="B2" s="39" t="s">
        <v>155</v>
      </c>
      <c r="C2" s="30" t="s">
        <v>199</v>
      </c>
      <c r="D2" s="30" t="s">
        <v>199</v>
      </c>
      <c r="E2" s="30" t="s">
        <v>199</v>
      </c>
      <c r="F2" s="30" t="s">
        <v>199</v>
      </c>
      <c r="G2" s="30" t="s">
        <v>199</v>
      </c>
      <c r="H2" s="30" t="s">
        <v>199</v>
      </c>
      <c r="I2" s="30" t="s">
        <v>199</v>
      </c>
      <c r="J2" s="30" t="s">
        <v>199</v>
      </c>
      <c r="K2" s="30" t="s">
        <v>199</v>
      </c>
      <c r="L2" s="30" t="s">
        <v>199</v>
      </c>
      <c r="M2" s="30" t="s">
        <v>199</v>
      </c>
      <c r="N2" s="30" t="s">
        <v>199</v>
      </c>
      <c r="O2" s="30" t="s">
        <v>199</v>
      </c>
      <c r="P2" s="30" t="s">
        <v>199</v>
      </c>
      <c r="Q2" s="30" t="s">
        <v>199</v>
      </c>
      <c r="R2" s="30" t="s">
        <v>199</v>
      </c>
      <c r="S2" s="30" t="s">
        <v>199</v>
      </c>
      <c r="T2" s="30" t="s">
        <v>199</v>
      </c>
      <c r="U2" s="30" t="s">
        <v>199</v>
      </c>
      <c r="V2" s="30" t="s">
        <v>199</v>
      </c>
      <c r="W2" s="30" t="s">
        <v>199</v>
      </c>
      <c r="X2" s="30" t="s">
        <v>199</v>
      </c>
      <c r="Y2" s="30" t="s">
        <v>199</v>
      </c>
      <c r="Z2" s="30" t="s">
        <v>199</v>
      </c>
      <c r="AA2" s="30" t="s">
        <v>199</v>
      </c>
    </row>
    <row r="3" spans="1:27" x14ac:dyDescent="0.25">
      <c r="A3" s="39" t="s">
        <v>156</v>
      </c>
      <c r="B3" s="39" t="s">
        <v>250</v>
      </c>
      <c r="C3" s="30" t="s">
        <v>199</v>
      </c>
      <c r="D3" s="30" t="s">
        <v>199</v>
      </c>
      <c r="E3" s="30" t="s">
        <v>199</v>
      </c>
      <c r="F3" s="30" t="s">
        <v>199</v>
      </c>
      <c r="G3" s="30" t="s">
        <v>199</v>
      </c>
      <c r="H3" s="30" t="s">
        <v>199</v>
      </c>
      <c r="I3" s="30" t="s">
        <v>199</v>
      </c>
      <c r="J3" s="30" t="s">
        <v>199</v>
      </c>
      <c r="K3" s="30" t="s">
        <v>199</v>
      </c>
      <c r="L3" s="30" t="s">
        <v>199</v>
      </c>
      <c r="M3" s="30" t="s">
        <v>199</v>
      </c>
      <c r="N3" s="30" t="s">
        <v>199</v>
      </c>
      <c r="O3" s="30" t="s">
        <v>199</v>
      </c>
      <c r="P3" s="30" t="s">
        <v>199</v>
      </c>
      <c r="Q3" s="30" t="s">
        <v>199</v>
      </c>
      <c r="R3" s="30" t="s">
        <v>199</v>
      </c>
      <c r="S3" s="30" t="s">
        <v>199</v>
      </c>
      <c r="T3" s="30" t="s">
        <v>199</v>
      </c>
      <c r="U3" s="30" t="s">
        <v>199</v>
      </c>
      <c r="V3" s="30" t="s">
        <v>199</v>
      </c>
      <c r="W3" s="30" t="s">
        <v>199</v>
      </c>
      <c r="X3" s="30" t="s">
        <v>199</v>
      </c>
      <c r="Y3" s="30" t="s">
        <v>199</v>
      </c>
      <c r="Z3" s="30" t="s">
        <v>199</v>
      </c>
      <c r="AA3" s="30" t="s">
        <v>199</v>
      </c>
    </row>
    <row r="4" spans="1:27" ht="24" x14ac:dyDescent="0.25">
      <c r="A4" s="39" t="s">
        <v>0</v>
      </c>
      <c r="B4" s="39" t="s">
        <v>1</v>
      </c>
      <c r="C4" s="39" t="s">
        <v>2</v>
      </c>
      <c r="D4" s="39" t="s">
        <v>3</v>
      </c>
      <c r="E4" s="39" t="s">
        <v>4</v>
      </c>
      <c r="F4" s="39" t="s">
        <v>200</v>
      </c>
      <c r="G4" s="39" t="s">
        <v>5</v>
      </c>
      <c r="H4" s="39" t="s">
        <v>6</v>
      </c>
      <c r="I4" s="39" t="s">
        <v>201</v>
      </c>
      <c r="J4" s="39" t="s">
        <v>7</v>
      </c>
      <c r="K4" s="39" t="s">
        <v>202</v>
      </c>
      <c r="L4" s="39" t="s">
        <v>203</v>
      </c>
      <c r="M4" s="39" t="s">
        <v>8</v>
      </c>
      <c r="N4" s="39" t="s">
        <v>9</v>
      </c>
      <c r="O4" s="39" t="s">
        <v>10</v>
      </c>
      <c r="P4" s="39" t="s">
        <v>11</v>
      </c>
      <c r="Q4" s="39" t="s">
        <v>12</v>
      </c>
      <c r="R4" s="39" t="s">
        <v>13</v>
      </c>
      <c r="S4" s="39" t="s">
        <v>14</v>
      </c>
      <c r="T4" s="39" t="s">
        <v>15</v>
      </c>
      <c r="U4" s="39" t="s">
        <v>16</v>
      </c>
      <c r="V4" s="39" t="s">
        <v>17</v>
      </c>
      <c r="W4" s="39" t="s">
        <v>18</v>
      </c>
      <c r="X4" s="39" t="s">
        <v>19</v>
      </c>
      <c r="Y4" s="39" t="s">
        <v>20</v>
      </c>
      <c r="Z4" s="39" t="s">
        <v>21</v>
      </c>
      <c r="AA4" s="39" t="s">
        <v>22</v>
      </c>
    </row>
    <row r="5" spans="1:27" ht="22.5" x14ac:dyDescent="0.25">
      <c r="A5" s="37" t="s">
        <v>23</v>
      </c>
      <c r="B5" s="38" t="s">
        <v>24</v>
      </c>
      <c r="C5" s="33" t="s">
        <v>25</v>
      </c>
      <c r="D5" s="31" t="s">
        <v>26</v>
      </c>
      <c r="E5" s="31" t="s">
        <v>204</v>
      </c>
      <c r="F5" s="31" t="s">
        <v>204</v>
      </c>
      <c r="G5" s="31" t="s">
        <v>204</v>
      </c>
      <c r="H5" s="31"/>
      <c r="I5" s="31"/>
      <c r="J5" s="31"/>
      <c r="K5" s="31"/>
      <c r="L5" s="31"/>
      <c r="M5" s="31" t="s">
        <v>27</v>
      </c>
      <c r="N5" s="31" t="s">
        <v>205</v>
      </c>
      <c r="O5" s="31" t="s">
        <v>28</v>
      </c>
      <c r="P5" s="32" t="s">
        <v>29</v>
      </c>
      <c r="Q5" s="34">
        <v>481354000000</v>
      </c>
      <c r="R5" s="34">
        <v>2500000000</v>
      </c>
      <c r="S5" s="34">
        <v>2500000000</v>
      </c>
      <c r="T5" s="34">
        <v>481354000000</v>
      </c>
      <c r="U5" s="34">
        <v>0</v>
      </c>
      <c r="V5" s="34">
        <v>481354000000</v>
      </c>
      <c r="W5" s="34">
        <v>0</v>
      </c>
      <c r="X5" s="34">
        <v>431825908027</v>
      </c>
      <c r="Y5" s="34">
        <v>431759375891</v>
      </c>
      <c r="Z5" s="34">
        <v>431759375891</v>
      </c>
      <c r="AA5" s="34">
        <v>431759375891</v>
      </c>
    </row>
    <row r="6" spans="1:27" ht="22.5" x14ac:dyDescent="0.25">
      <c r="A6" s="31" t="s">
        <v>23</v>
      </c>
      <c r="B6" s="32" t="s">
        <v>24</v>
      </c>
      <c r="C6" s="33" t="s">
        <v>30</v>
      </c>
      <c r="D6" s="31" t="s">
        <v>26</v>
      </c>
      <c r="E6" s="31" t="s">
        <v>204</v>
      </c>
      <c r="F6" s="31" t="s">
        <v>204</v>
      </c>
      <c r="G6" s="31" t="s">
        <v>206</v>
      </c>
      <c r="H6" s="31"/>
      <c r="I6" s="31"/>
      <c r="J6" s="31"/>
      <c r="K6" s="31"/>
      <c r="L6" s="31"/>
      <c r="M6" s="31" t="s">
        <v>27</v>
      </c>
      <c r="N6" s="31" t="s">
        <v>205</v>
      </c>
      <c r="O6" s="31" t="s">
        <v>28</v>
      </c>
      <c r="P6" s="32" t="s">
        <v>31</v>
      </c>
      <c r="Q6" s="34">
        <v>165942000000</v>
      </c>
      <c r="R6" s="34">
        <v>0</v>
      </c>
      <c r="S6" s="34">
        <v>0</v>
      </c>
      <c r="T6" s="34">
        <v>165942000000</v>
      </c>
      <c r="U6" s="34">
        <v>0</v>
      </c>
      <c r="V6" s="34">
        <v>161942000000</v>
      </c>
      <c r="W6" s="34">
        <v>4000000000</v>
      </c>
      <c r="X6" s="34">
        <v>138800847894</v>
      </c>
      <c r="Y6" s="34">
        <v>137404916198</v>
      </c>
      <c r="Z6" s="34">
        <v>137404916198</v>
      </c>
      <c r="AA6" s="34">
        <v>137404916198</v>
      </c>
    </row>
    <row r="7" spans="1:27" ht="33.75" x14ac:dyDescent="0.25">
      <c r="A7" s="31" t="s">
        <v>23</v>
      </c>
      <c r="B7" s="32" t="s">
        <v>24</v>
      </c>
      <c r="C7" s="33" t="s">
        <v>32</v>
      </c>
      <c r="D7" s="31" t="s">
        <v>26</v>
      </c>
      <c r="E7" s="31" t="s">
        <v>204</v>
      </c>
      <c r="F7" s="31" t="s">
        <v>204</v>
      </c>
      <c r="G7" s="31" t="s">
        <v>207</v>
      </c>
      <c r="H7" s="31"/>
      <c r="I7" s="31"/>
      <c r="J7" s="31"/>
      <c r="K7" s="31"/>
      <c r="L7" s="31"/>
      <c r="M7" s="31" t="s">
        <v>27</v>
      </c>
      <c r="N7" s="31" t="s">
        <v>205</v>
      </c>
      <c r="O7" s="31" t="s">
        <v>28</v>
      </c>
      <c r="P7" s="32" t="s">
        <v>33</v>
      </c>
      <c r="Q7" s="34">
        <v>36743000000</v>
      </c>
      <c r="R7" s="34">
        <v>2250000000</v>
      </c>
      <c r="S7" s="34">
        <v>2250000000</v>
      </c>
      <c r="T7" s="34">
        <v>36743000000</v>
      </c>
      <c r="U7" s="34">
        <v>0</v>
      </c>
      <c r="V7" s="34">
        <v>36743000000</v>
      </c>
      <c r="W7" s="34">
        <v>0</v>
      </c>
      <c r="X7" s="34">
        <v>31117908921</v>
      </c>
      <c r="Y7" s="34">
        <v>31102498948</v>
      </c>
      <c r="Z7" s="34">
        <v>31102498948</v>
      </c>
      <c r="AA7" s="34">
        <v>31102498948</v>
      </c>
    </row>
    <row r="8" spans="1:27" ht="22.5" x14ac:dyDescent="0.25">
      <c r="A8" s="31" t="s">
        <v>23</v>
      </c>
      <c r="B8" s="32" t="s">
        <v>24</v>
      </c>
      <c r="C8" s="33" t="s">
        <v>34</v>
      </c>
      <c r="D8" s="31" t="s">
        <v>26</v>
      </c>
      <c r="E8" s="31" t="s">
        <v>206</v>
      </c>
      <c r="F8" s="31"/>
      <c r="G8" s="31"/>
      <c r="H8" s="31"/>
      <c r="I8" s="31"/>
      <c r="J8" s="31"/>
      <c r="K8" s="31"/>
      <c r="L8" s="31"/>
      <c r="M8" s="31" t="s">
        <v>27</v>
      </c>
      <c r="N8" s="31" t="s">
        <v>205</v>
      </c>
      <c r="O8" s="31" t="s">
        <v>28</v>
      </c>
      <c r="P8" s="32" t="s">
        <v>35</v>
      </c>
      <c r="Q8" s="34">
        <v>39923543345</v>
      </c>
      <c r="R8" s="34">
        <v>5142605596</v>
      </c>
      <c r="S8" s="34">
        <v>8755498051</v>
      </c>
      <c r="T8" s="34">
        <v>36310650890</v>
      </c>
      <c r="U8" s="34">
        <v>0</v>
      </c>
      <c r="V8" s="34">
        <v>36171987056.029999</v>
      </c>
      <c r="W8" s="34">
        <v>138663833.97</v>
      </c>
      <c r="X8" s="34">
        <v>34687588658.550003</v>
      </c>
      <c r="Y8" s="34">
        <v>26164124637.209999</v>
      </c>
      <c r="Z8" s="34">
        <v>26164124637.209999</v>
      </c>
      <c r="AA8" s="34">
        <v>26164124637.209999</v>
      </c>
    </row>
    <row r="9" spans="1:27" ht="22.5" x14ac:dyDescent="0.25">
      <c r="A9" s="31" t="s">
        <v>23</v>
      </c>
      <c r="B9" s="32" t="s">
        <v>24</v>
      </c>
      <c r="C9" s="33" t="s">
        <v>157</v>
      </c>
      <c r="D9" s="31" t="s">
        <v>26</v>
      </c>
      <c r="E9" s="31" t="s">
        <v>207</v>
      </c>
      <c r="F9" s="31" t="s">
        <v>207</v>
      </c>
      <c r="G9" s="31" t="s">
        <v>204</v>
      </c>
      <c r="H9" s="31" t="s">
        <v>208</v>
      </c>
      <c r="I9" s="31"/>
      <c r="J9" s="31"/>
      <c r="K9" s="31"/>
      <c r="L9" s="31"/>
      <c r="M9" s="31" t="s">
        <v>27</v>
      </c>
      <c r="N9" s="31" t="s">
        <v>205</v>
      </c>
      <c r="O9" s="31" t="s">
        <v>28</v>
      </c>
      <c r="P9" s="32" t="s">
        <v>158</v>
      </c>
      <c r="Q9" s="34">
        <v>0</v>
      </c>
      <c r="R9" s="34">
        <v>477101526</v>
      </c>
      <c r="S9" s="34">
        <v>0</v>
      </c>
      <c r="T9" s="34">
        <v>477101526</v>
      </c>
      <c r="U9" s="34">
        <v>0</v>
      </c>
      <c r="V9" s="34">
        <v>475701526</v>
      </c>
      <c r="W9" s="34">
        <v>1400000</v>
      </c>
      <c r="X9" s="34">
        <v>0</v>
      </c>
      <c r="Y9" s="34">
        <v>0</v>
      </c>
      <c r="Z9" s="34">
        <v>0</v>
      </c>
      <c r="AA9" s="34">
        <v>0</v>
      </c>
    </row>
    <row r="10" spans="1:27" ht="22.5" x14ac:dyDescent="0.25">
      <c r="A10" s="31" t="s">
        <v>23</v>
      </c>
      <c r="B10" s="32" t="s">
        <v>24</v>
      </c>
      <c r="C10" s="33" t="s">
        <v>36</v>
      </c>
      <c r="D10" s="31" t="s">
        <v>26</v>
      </c>
      <c r="E10" s="31" t="s">
        <v>207</v>
      </c>
      <c r="F10" s="31" t="s">
        <v>209</v>
      </c>
      <c r="G10" s="31" t="s">
        <v>206</v>
      </c>
      <c r="H10" s="31" t="s">
        <v>210</v>
      </c>
      <c r="I10" s="31"/>
      <c r="J10" s="31"/>
      <c r="K10" s="31"/>
      <c r="L10" s="31"/>
      <c r="M10" s="31" t="s">
        <v>27</v>
      </c>
      <c r="N10" s="31" t="s">
        <v>205</v>
      </c>
      <c r="O10" s="31" t="s">
        <v>28</v>
      </c>
      <c r="P10" s="32" t="s">
        <v>37</v>
      </c>
      <c r="Q10" s="34">
        <v>98333664</v>
      </c>
      <c r="R10" s="34">
        <v>0</v>
      </c>
      <c r="S10" s="34">
        <v>0</v>
      </c>
      <c r="T10" s="34">
        <v>98333664</v>
      </c>
      <c r="U10" s="34">
        <v>0</v>
      </c>
      <c r="V10" s="34">
        <v>98333664</v>
      </c>
      <c r="W10" s="34">
        <v>0</v>
      </c>
      <c r="X10" s="34">
        <v>42900000</v>
      </c>
      <c r="Y10" s="34">
        <v>42900000</v>
      </c>
      <c r="Z10" s="34">
        <v>42900000</v>
      </c>
      <c r="AA10" s="34">
        <v>42900000</v>
      </c>
    </row>
    <row r="11" spans="1:27" ht="33.75" x14ac:dyDescent="0.25">
      <c r="A11" s="31" t="s">
        <v>23</v>
      </c>
      <c r="B11" s="32" t="s">
        <v>24</v>
      </c>
      <c r="C11" s="33" t="s">
        <v>38</v>
      </c>
      <c r="D11" s="31" t="s">
        <v>26</v>
      </c>
      <c r="E11" s="31" t="s">
        <v>207</v>
      </c>
      <c r="F11" s="31" t="s">
        <v>209</v>
      </c>
      <c r="G11" s="31" t="s">
        <v>206</v>
      </c>
      <c r="H11" s="31" t="s">
        <v>211</v>
      </c>
      <c r="I11" s="31"/>
      <c r="J11" s="31"/>
      <c r="K11" s="31"/>
      <c r="L11" s="31"/>
      <c r="M11" s="31" t="s">
        <v>27</v>
      </c>
      <c r="N11" s="31" t="s">
        <v>205</v>
      </c>
      <c r="O11" s="31" t="s">
        <v>28</v>
      </c>
      <c r="P11" s="32" t="s">
        <v>39</v>
      </c>
      <c r="Q11" s="34">
        <v>5502000000</v>
      </c>
      <c r="R11" s="34">
        <v>0</v>
      </c>
      <c r="S11" s="34">
        <v>0</v>
      </c>
      <c r="T11" s="34">
        <v>5502000000</v>
      </c>
      <c r="U11" s="34">
        <v>0</v>
      </c>
      <c r="V11" s="34">
        <v>5502000000</v>
      </c>
      <c r="W11" s="34">
        <v>0</v>
      </c>
      <c r="X11" s="34">
        <v>4092931635</v>
      </c>
      <c r="Y11" s="34">
        <v>4085544197</v>
      </c>
      <c r="Z11" s="34">
        <v>4085544197</v>
      </c>
      <c r="AA11" s="34">
        <v>4085544197</v>
      </c>
    </row>
    <row r="12" spans="1:27" ht="22.5" x14ac:dyDescent="0.25">
      <c r="A12" s="31" t="s">
        <v>23</v>
      </c>
      <c r="B12" s="32" t="s">
        <v>24</v>
      </c>
      <c r="C12" s="33" t="s">
        <v>40</v>
      </c>
      <c r="D12" s="31" t="s">
        <v>26</v>
      </c>
      <c r="E12" s="31" t="s">
        <v>207</v>
      </c>
      <c r="F12" s="31" t="s">
        <v>212</v>
      </c>
      <c r="G12" s="31"/>
      <c r="H12" s="31"/>
      <c r="I12" s="31"/>
      <c r="J12" s="31"/>
      <c r="K12" s="31"/>
      <c r="L12" s="31"/>
      <c r="M12" s="31" t="s">
        <v>27</v>
      </c>
      <c r="N12" s="31" t="s">
        <v>205</v>
      </c>
      <c r="O12" s="31" t="s">
        <v>28</v>
      </c>
      <c r="P12" s="32" t="s">
        <v>41</v>
      </c>
      <c r="Q12" s="34">
        <v>6937250286</v>
      </c>
      <c r="R12" s="34">
        <v>446914283</v>
      </c>
      <c r="S12" s="34">
        <v>446914283</v>
      </c>
      <c r="T12" s="34">
        <v>6937250286</v>
      </c>
      <c r="U12" s="34">
        <v>0</v>
      </c>
      <c r="V12" s="34">
        <v>6937250286</v>
      </c>
      <c r="W12" s="34">
        <v>0</v>
      </c>
      <c r="X12" s="34">
        <v>6416414533.8500004</v>
      </c>
      <c r="Y12" s="34">
        <v>6416414533.8500004</v>
      </c>
      <c r="Z12" s="34">
        <v>6416414533.8500004</v>
      </c>
      <c r="AA12" s="34">
        <v>6416414533.8500004</v>
      </c>
    </row>
    <row r="13" spans="1:27" ht="22.5" x14ac:dyDescent="0.25">
      <c r="A13" s="31" t="s">
        <v>23</v>
      </c>
      <c r="B13" s="32" t="s">
        <v>24</v>
      </c>
      <c r="C13" s="33" t="s">
        <v>42</v>
      </c>
      <c r="D13" s="31" t="s">
        <v>26</v>
      </c>
      <c r="E13" s="31" t="s">
        <v>213</v>
      </c>
      <c r="F13" s="31" t="s">
        <v>204</v>
      </c>
      <c r="G13" s="31" t="s">
        <v>209</v>
      </c>
      <c r="H13" s="31" t="s">
        <v>214</v>
      </c>
      <c r="I13" s="31"/>
      <c r="J13" s="31"/>
      <c r="K13" s="31"/>
      <c r="L13" s="31"/>
      <c r="M13" s="31" t="s">
        <v>27</v>
      </c>
      <c r="N13" s="31" t="s">
        <v>205</v>
      </c>
      <c r="O13" s="31" t="s">
        <v>28</v>
      </c>
      <c r="P13" s="32" t="s">
        <v>43</v>
      </c>
      <c r="Q13" s="34">
        <v>79730600</v>
      </c>
      <c r="R13" s="34">
        <v>0</v>
      </c>
      <c r="S13" s="34">
        <v>0</v>
      </c>
      <c r="T13" s="34">
        <v>79730600</v>
      </c>
      <c r="U13" s="34">
        <v>0</v>
      </c>
      <c r="V13" s="34">
        <v>0</v>
      </c>
      <c r="W13" s="34">
        <v>79730600</v>
      </c>
      <c r="X13" s="34">
        <v>0</v>
      </c>
      <c r="Y13" s="34">
        <v>0</v>
      </c>
      <c r="Z13" s="34">
        <v>0</v>
      </c>
      <c r="AA13" s="34">
        <v>0</v>
      </c>
    </row>
    <row r="14" spans="1:27" ht="22.5" x14ac:dyDescent="0.25">
      <c r="A14" s="31" t="s">
        <v>23</v>
      </c>
      <c r="B14" s="32" t="s">
        <v>24</v>
      </c>
      <c r="C14" s="33" t="s">
        <v>44</v>
      </c>
      <c r="D14" s="31" t="s">
        <v>26</v>
      </c>
      <c r="E14" s="31" t="s">
        <v>215</v>
      </c>
      <c r="F14" s="31" t="s">
        <v>204</v>
      </c>
      <c r="G14" s="31"/>
      <c r="H14" s="31"/>
      <c r="I14" s="31"/>
      <c r="J14" s="31"/>
      <c r="K14" s="31"/>
      <c r="L14" s="31"/>
      <c r="M14" s="31" t="s">
        <v>27</v>
      </c>
      <c r="N14" s="31" t="s">
        <v>205</v>
      </c>
      <c r="O14" s="31" t="s">
        <v>28</v>
      </c>
      <c r="P14" s="32" t="s">
        <v>45</v>
      </c>
      <c r="Q14" s="34">
        <v>0</v>
      </c>
      <c r="R14" s="34">
        <v>1137038574</v>
      </c>
      <c r="S14" s="34">
        <v>0</v>
      </c>
      <c r="T14" s="34">
        <v>1137038574</v>
      </c>
      <c r="U14" s="34">
        <v>0</v>
      </c>
      <c r="V14" s="34">
        <v>1131530094</v>
      </c>
      <c r="W14" s="34">
        <v>5508480</v>
      </c>
      <c r="X14" s="34">
        <v>1117235286</v>
      </c>
      <c r="Y14" s="34">
        <v>1117235286</v>
      </c>
      <c r="Z14" s="34">
        <v>1117235286</v>
      </c>
      <c r="AA14" s="34">
        <v>1117235286</v>
      </c>
    </row>
    <row r="15" spans="1:27" ht="22.5" x14ac:dyDescent="0.25">
      <c r="A15" s="31" t="s">
        <v>23</v>
      </c>
      <c r="B15" s="32" t="s">
        <v>24</v>
      </c>
      <c r="C15" s="33" t="s">
        <v>46</v>
      </c>
      <c r="D15" s="31" t="s">
        <v>26</v>
      </c>
      <c r="E15" s="31" t="s">
        <v>215</v>
      </c>
      <c r="F15" s="31" t="s">
        <v>209</v>
      </c>
      <c r="G15" s="31" t="s">
        <v>204</v>
      </c>
      <c r="H15" s="31"/>
      <c r="I15" s="31"/>
      <c r="J15" s="31"/>
      <c r="K15" s="31"/>
      <c r="L15" s="31"/>
      <c r="M15" s="31" t="s">
        <v>27</v>
      </c>
      <c r="N15" s="31" t="s">
        <v>205</v>
      </c>
      <c r="O15" s="31" t="s">
        <v>28</v>
      </c>
      <c r="P15" s="32" t="s">
        <v>47</v>
      </c>
      <c r="Q15" s="34">
        <v>22565944200</v>
      </c>
      <c r="R15" s="34">
        <v>0</v>
      </c>
      <c r="S15" s="34">
        <v>0</v>
      </c>
      <c r="T15" s="34">
        <v>22565944200</v>
      </c>
      <c r="U15" s="34">
        <v>0</v>
      </c>
      <c r="V15" s="34">
        <v>20348125202</v>
      </c>
      <c r="W15" s="34">
        <v>2217818998</v>
      </c>
      <c r="X15" s="34">
        <v>0</v>
      </c>
      <c r="Y15" s="34">
        <v>0</v>
      </c>
      <c r="Z15" s="34">
        <v>0</v>
      </c>
      <c r="AA15" s="34">
        <v>0</v>
      </c>
    </row>
    <row r="16" spans="1:27" ht="22.5" x14ac:dyDescent="0.25">
      <c r="A16" s="31" t="s">
        <v>23</v>
      </c>
      <c r="B16" s="32" t="s">
        <v>24</v>
      </c>
      <c r="C16" s="33" t="s">
        <v>48</v>
      </c>
      <c r="D16" s="31" t="s">
        <v>26</v>
      </c>
      <c r="E16" s="31" t="s">
        <v>215</v>
      </c>
      <c r="F16" s="31" t="s">
        <v>209</v>
      </c>
      <c r="G16" s="31" t="s">
        <v>207</v>
      </c>
      <c r="H16" s="31"/>
      <c r="I16" s="31"/>
      <c r="J16" s="31"/>
      <c r="K16" s="31"/>
      <c r="L16" s="31"/>
      <c r="M16" s="31" t="s">
        <v>27</v>
      </c>
      <c r="N16" s="31" t="s">
        <v>205</v>
      </c>
      <c r="O16" s="31" t="s">
        <v>28</v>
      </c>
      <c r="P16" s="32" t="s">
        <v>49</v>
      </c>
      <c r="Q16" s="34">
        <v>454355200</v>
      </c>
      <c r="R16" s="34">
        <v>0</v>
      </c>
      <c r="S16" s="34">
        <v>454355200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</row>
    <row r="17" spans="1:27" ht="78.75" x14ac:dyDescent="0.25">
      <c r="A17" s="31" t="s">
        <v>23</v>
      </c>
      <c r="B17" s="32" t="s">
        <v>24</v>
      </c>
      <c r="C17" s="33" t="s">
        <v>50</v>
      </c>
      <c r="D17" s="31" t="s">
        <v>51</v>
      </c>
      <c r="E17" s="31" t="s">
        <v>216</v>
      </c>
      <c r="F17" s="31" t="s">
        <v>217</v>
      </c>
      <c r="G17" s="31" t="s">
        <v>218</v>
      </c>
      <c r="H17" s="31" t="s">
        <v>219</v>
      </c>
      <c r="I17" s="31"/>
      <c r="J17" s="31"/>
      <c r="K17" s="31"/>
      <c r="L17" s="31"/>
      <c r="M17" s="31" t="s">
        <v>27</v>
      </c>
      <c r="N17" s="31" t="s">
        <v>205</v>
      </c>
      <c r="O17" s="31" t="s">
        <v>28</v>
      </c>
      <c r="P17" s="32" t="s">
        <v>52</v>
      </c>
      <c r="Q17" s="34">
        <v>31269641629</v>
      </c>
      <c r="R17" s="34">
        <v>0</v>
      </c>
      <c r="S17" s="34">
        <v>0</v>
      </c>
      <c r="T17" s="34">
        <v>31269641629</v>
      </c>
      <c r="U17" s="34">
        <v>0</v>
      </c>
      <c r="V17" s="34">
        <v>31269641628.860001</v>
      </c>
      <c r="W17" s="34">
        <v>0.14000000000000001</v>
      </c>
      <c r="X17" s="34">
        <v>31269641628.860001</v>
      </c>
      <c r="Y17" s="34">
        <v>25916066916.419998</v>
      </c>
      <c r="Z17" s="34">
        <v>25916066916.419998</v>
      </c>
      <c r="AA17" s="34">
        <v>25916066916.419998</v>
      </c>
    </row>
    <row r="18" spans="1:27" ht="78.75" x14ac:dyDescent="0.25">
      <c r="A18" s="31" t="s">
        <v>23</v>
      </c>
      <c r="B18" s="32" t="s">
        <v>24</v>
      </c>
      <c r="C18" s="33" t="s">
        <v>53</v>
      </c>
      <c r="D18" s="31" t="s">
        <v>51</v>
      </c>
      <c r="E18" s="31" t="s">
        <v>216</v>
      </c>
      <c r="F18" s="31" t="s">
        <v>217</v>
      </c>
      <c r="G18" s="31" t="s">
        <v>220</v>
      </c>
      <c r="H18" s="31" t="s">
        <v>219</v>
      </c>
      <c r="I18" s="31"/>
      <c r="J18" s="31"/>
      <c r="K18" s="31"/>
      <c r="L18" s="31"/>
      <c r="M18" s="31" t="s">
        <v>27</v>
      </c>
      <c r="N18" s="31" t="s">
        <v>205</v>
      </c>
      <c r="O18" s="31" t="s">
        <v>28</v>
      </c>
      <c r="P18" s="32" t="s">
        <v>52</v>
      </c>
      <c r="Q18" s="34">
        <v>7887794988</v>
      </c>
      <c r="R18" s="34">
        <v>0</v>
      </c>
      <c r="S18" s="34">
        <v>0</v>
      </c>
      <c r="T18" s="34">
        <v>7887794988</v>
      </c>
      <c r="U18" s="34">
        <v>0</v>
      </c>
      <c r="V18" s="34">
        <v>7887794986.3999996</v>
      </c>
      <c r="W18" s="34">
        <v>1.6</v>
      </c>
      <c r="X18" s="34">
        <v>7887794986.3999996</v>
      </c>
      <c r="Y18" s="34">
        <v>7840374665.1700001</v>
      </c>
      <c r="Z18" s="34">
        <v>7840374665.1700001</v>
      </c>
      <c r="AA18" s="34">
        <v>7840374665.1700001</v>
      </c>
    </row>
    <row r="19" spans="1:27" ht="56.25" x14ac:dyDescent="0.25">
      <c r="A19" s="31" t="s">
        <v>23</v>
      </c>
      <c r="B19" s="32" t="s">
        <v>24</v>
      </c>
      <c r="C19" s="33" t="s">
        <v>54</v>
      </c>
      <c r="D19" s="31" t="s">
        <v>51</v>
      </c>
      <c r="E19" s="31" t="s">
        <v>216</v>
      </c>
      <c r="F19" s="31" t="s">
        <v>217</v>
      </c>
      <c r="G19" s="31" t="s">
        <v>221</v>
      </c>
      <c r="H19" s="31" t="s">
        <v>222</v>
      </c>
      <c r="I19" s="31"/>
      <c r="J19" s="31"/>
      <c r="K19" s="31"/>
      <c r="L19" s="31"/>
      <c r="M19" s="31" t="s">
        <v>27</v>
      </c>
      <c r="N19" s="31" t="s">
        <v>205</v>
      </c>
      <c r="O19" s="31" t="s">
        <v>28</v>
      </c>
      <c r="P19" s="32" t="s">
        <v>55</v>
      </c>
      <c r="Q19" s="34">
        <v>12827150000</v>
      </c>
      <c r="R19" s="34">
        <v>2859016267</v>
      </c>
      <c r="S19" s="34">
        <v>4785344842</v>
      </c>
      <c r="T19" s="34">
        <v>10900821425</v>
      </c>
      <c r="U19" s="34">
        <v>0</v>
      </c>
      <c r="V19" s="34">
        <v>8275527198</v>
      </c>
      <c r="W19" s="34">
        <v>2625294227</v>
      </c>
      <c r="X19" s="34">
        <v>6432993546</v>
      </c>
      <c r="Y19" s="34">
        <v>4158889265</v>
      </c>
      <c r="Z19" s="34">
        <v>4158889265</v>
      </c>
      <c r="AA19" s="34">
        <v>4158889265</v>
      </c>
    </row>
    <row r="20" spans="1:27" ht="56.25" x14ac:dyDescent="0.25">
      <c r="A20" s="31" t="s">
        <v>23</v>
      </c>
      <c r="B20" s="32" t="s">
        <v>24</v>
      </c>
      <c r="C20" s="33" t="s">
        <v>56</v>
      </c>
      <c r="D20" s="31" t="s">
        <v>51</v>
      </c>
      <c r="E20" s="31" t="s">
        <v>216</v>
      </c>
      <c r="F20" s="31" t="s">
        <v>217</v>
      </c>
      <c r="G20" s="31" t="s">
        <v>223</v>
      </c>
      <c r="H20" s="31" t="s">
        <v>57</v>
      </c>
      <c r="I20" s="31"/>
      <c r="J20" s="31"/>
      <c r="K20" s="31"/>
      <c r="L20" s="31"/>
      <c r="M20" s="31" t="s">
        <v>27</v>
      </c>
      <c r="N20" s="31" t="s">
        <v>205</v>
      </c>
      <c r="O20" s="31" t="s">
        <v>28</v>
      </c>
      <c r="P20" s="32" t="s">
        <v>58</v>
      </c>
      <c r="Q20" s="34">
        <v>239249194587</v>
      </c>
      <c r="R20" s="34">
        <v>30832183003</v>
      </c>
      <c r="S20" s="34">
        <v>34582145312</v>
      </c>
      <c r="T20" s="34">
        <v>235499232278</v>
      </c>
      <c r="U20" s="34">
        <v>0</v>
      </c>
      <c r="V20" s="34">
        <v>234521593452</v>
      </c>
      <c r="W20" s="34">
        <v>977638826</v>
      </c>
      <c r="X20" s="34">
        <v>234103085864</v>
      </c>
      <c r="Y20" s="34">
        <v>116531973682</v>
      </c>
      <c r="Z20" s="34">
        <v>116531973682</v>
      </c>
      <c r="AA20" s="34">
        <v>116531973682</v>
      </c>
    </row>
    <row r="21" spans="1:27" ht="78.75" x14ac:dyDescent="0.25">
      <c r="A21" s="31" t="s">
        <v>23</v>
      </c>
      <c r="B21" s="32" t="s">
        <v>24</v>
      </c>
      <c r="C21" s="33" t="s">
        <v>251</v>
      </c>
      <c r="D21" s="31" t="s">
        <v>51</v>
      </c>
      <c r="E21" s="31" t="s">
        <v>216</v>
      </c>
      <c r="F21" s="31" t="s">
        <v>217</v>
      </c>
      <c r="G21" s="31" t="s">
        <v>252</v>
      </c>
      <c r="H21" s="31" t="s">
        <v>225</v>
      </c>
      <c r="I21" s="31"/>
      <c r="J21" s="31"/>
      <c r="K21" s="31"/>
      <c r="L21" s="31"/>
      <c r="M21" s="31" t="s">
        <v>60</v>
      </c>
      <c r="N21" s="31" t="s">
        <v>212</v>
      </c>
      <c r="O21" s="31" t="s">
        <v>28</v>
      </c>
      <c r="P21" s="32" t="s">
        <v>61</v>
      </c>
      <c r="Q21" s="34">
        <v>0</v>
      </c>
      <c r="R21" s="34">
        <v>850000000</v>
      </c>
      <c r="S21" s="34">
        <v>0</v>
      </c>
      <c r="T21" s="34">
        <v>850000000</v>
      </c>
      <c r="U21" s="34">
        <v>0</v>
      </c>
      <c r="V21" s="34">
        <v>0</v>
      </c>
      <c r="W21" s="34">
        <v>850000000</v>
      </c>
      <c r="X21" s="34">
        <v>0</v>
      </c>
      <c r="Y21" s="34">
        <v>0</v>
      </c>
      <c r="Z21" s="34">
        <v>0</v>
      </c>
      <c r="AA21" s="34">
        <v>0</v>
      </c>
    </row>
    <row r="22" spans="1:27" ht="78.75" x14ac:dyDescent="0.25">
      <c r="A22" s="31" t="s">
        <v>23</v>
      </c>
      <c r="B22" s="32" t="s">
        <v>24</v>
      </c>
      <c r="C22" s="33" t="s">
        <v>59</v>
      </c>
      <c r="D22" s="31" t="s">
        <v>51</v>
      </c>
      <c r="E22" s="31" t="s">
        <v>216</v>
      </c>
      <c r="F22" s="31" t="s">
        <v>217</v>
      </c>
      <c r="G22" s="31" t="s">
        <v>224</v>
      </c>
      <c r="H22" s="31" t="s">
        <v>225</v>
      </c>
      <c r="I22" s="31"/>
      <c r="J22" s="31"/>
      <c r="K22" s="31"/>
      <c r="L22" s="31"/>
      <c r="M22" s="31" t="s">
        <v>60</v>
      </c>
      <c r="N22" s="31" t="s">
        <v>212</v>
      </c>
      <c r="O22" s="31" t="s">
        <v>28</v>
      </c>
      <c r="P22" s="32" t="s">
        <v>61</v>
      </c>
      <c r="Q22" s="34">
        <v>835090852</v>
      </c>
      <c r="R22" s="34">
        <v>835090852</v>
      </c>
      <c r="S22" s="34">
        <v>857307882</v>
      </c>
      <c r="T22" s="34">
        <v>812873822</v>
      </c>
      <c r="U22" s="34">
        <v>0</v>
      </c>
      <c r="V22" s="34">
        <v>812873821.75</v>
      </c>
      <c r="W22" s="34">
        <v>0.25</v>
      </c>
      <c r="X22" s="34">
        <v>812873821.75</v>
      </c>
      <c r="Y22" s="34">
        <v>540725329.34000003</v>
      </c>
      <c r="Z22" s="34">
        <v>540725329.34000003</v>
      </c>
      <c r="AA22" s="34">
        <v>540725329.34000003</v>
      </c>
    </row>
    <row r="23" spans="1:27" ht="90" x14ac:dyDescent="0.25">
      <c r="A23" s="31" t="s">
        <v>23</v>
      </c>
      <c r="B23" s="32" t="s">
        <v>24</v>
      </c>
      <c r="C23" s="33" t="s">
        <v>62</v>
      </c>
      <c r="D23" s="31" t="s">
        <v>51</v>
      </c>
      <c r="E23" s="31" t="s">
        <v>216</v>
      </c>
      <c r="F23" s="31" t="s">
        <v>217</v>
      </c>
      <c r="G23" s="31" t="s">
        <v>226</v>
      </c>
      <c r="H23" s="31" t="s">
        <v>227</v>
      </c>
      <c r="I23" s="31"/>
      <c r="J23" s="31"/>
      <c r="K23" s="31"/>
      <c r="L23" s="31"/>
      <c r="M23" s="31" t="s">
        <v>60</v>
      </c>
      <c r="N23" s="31" t="s">
        <v>212</v>
      </c>
      <c r="O23" s="31" t="s">
        <v>28</v>
      </c>
      <c r="P23" s="32" t="s">
        <v>63</v>
      </c>
      <c r="Q23" s="34">
        <v>186915624560</v>
      </c>
      <c r="R23" s="34">
        <v>768002313416.78003</v>
      </c>
      <c r="S23" s="34">
        <v>820139753899.78003</v>
      </c>
      <c r="T23" s="34">
        <v>134778184077</v>
      </c>
      <c r="U23" s="34">
        <v>0</v>
      </c>
      <c r="V23" s="34">
        <v>132940955481.21001</v>
      </c>
      <c r="W23" s="34">
        <v>1837228595.79</v>
      </c>
      <c r="X23" s="34">
        <v>79317378596.169998</v>
      </c>
      <c r="Y23" s="34">
        <v>55471646241.660004</v>
      </c>
      <c r="Z23" s="34">
        <v>55471646241.660004</v>
      </c>
      <c r="AA23" s="34">
        <v>55471646241.660004</v>
      </c>
    </row>
    <row r="24" spans="1:27" ht="90" x14ac:dyDescent="0.25">
      <c r="A24" s="31" t="s">
        <v>23</v>
      </c>
      <c r="B24" s="32" t="s">
        <v>24</v>
      </c>
      <c r="C24" s="33" t="s">
        <v>62</v>
      </c>
      <c r="D24" s="31" t="s">
        <v>51</v>
      </c>
      <c r="E24" s="31" t="s">
        <v>216</v>
      </c>
      <c r="F24" s="31" t="s">
        <v>217</v>
      </c>
      <c r="G24" s="31" t="s">
        <v>226</v>
      </c>
      <c r="H24" s="31" t="s">
        <v>227</v>
      </c>
      <c r="I24" s="31"/>
      <c r="J24" s="31"/>
      <c r="K24" s="31"/>
      <c r="L24" s="31"/>
      <c r="M24" s="31" t="s">
        <v>27</v>
      </c>
      <c r="N24" s="31" t="s">
        <v>228</v>
      </c>
      <c r="O24" s="31" t="s">
        <v>28</v>
      </c>
      <c r="P24" s="32" t="s">
        <v>63</v>
      </c>
      <c r="Q24" s="34">
        <v>0</v>
      </c>
      <c r="R24" s="34">
        <v>2658487214</v>
      </c>
      <c r="S24" s="34">
        <v>2249438283</v>
      </c>
      <c r="T24" s="34">
        <v>409048931</v>
      </c>
      <c r="U24" s="34">
        <v>0</v>
      </c>
      <c r="V24" s="34">
        <v>409048931</v>
      </c>
      <c r="W24" s="34">
        <v>0</v>
      </c>
      <c r="X24" s="34">
        <v>41433486</v>
      </c>
      <c r="Y24" s="34">
        <v>32337909</v>
      </c>
      <c r="Z24" s="34">
        <v>32337909</v>
      </c>
      <c r="AA24" s="34">
        <v>32337909</v>
      </c>
    </row>
    <row r="25" spans="1:27" ht="90" x14ac:dyDescent="0.25">
      <c r="A25" s="31" t="s">
        <v>23</v>
      </c>
      <c r="B25" s="32" t="s">
        <v>24</v>
      </c>
      <c r="C25" s="33" t="s">
        <v>62</v>
      </c>
      <c r="D25" s="31" t="s">
        <v>51</v>
      </c>
      <c r="E25" s="31" t="s">
        <v>216</v>
      </c>
      <c r="F25" s="31" t="s">
        <v>217</v>
      </c>
      <c r="G25" s="31" t="s">
        <v>226</v>
      </c>
      <c r="H25" s="31" t="s">
        <v>227</v>
      </c>
      <c r="I25" s="31"/>
      <c r="J25" s="31"/>
      <c r="K25" s="31"/>
      <c r="L25" s="31"/>
      <c r="M25" s="31" t="s">
        <v>27</v>
      </c>
      <c r="N25" s="31" t="s">
        <v>229</v>
      </c>
      <c r="O25" s="31" t="s">
        <v>28</v>
      </c>
      <c r="P25" s="32" t="s">
        <v>63</v>
      </c>
      <c r="Q25" s="34">
        <v>0</v>
      </c>
      <c r="R25" s="34">
        <v>125862000000</v>
      </c>
      <c r="S25" s="34">
        <v>31973488000</v>
      </c>
      <c r="T25" s="34">
        <v>93888512000</v>
      </c>
      <c r="U25" s="34">
        <v>0</v>
      </c>
      <c r="V25" s="34">
        <v>93888512000</v>
      </c>
      <c r="W25" s="34">
        <v>0</v>
      </c>
      <c r="X25" s="34">
        <v>60709602000</v>
      </c>
      <c r="Y25" s="34">
        <v>60709602000</v>
      </c>
      <c r="Z25" s="34">
        <v>60709602000</v>
      </c>
      <c r="AA25" s="34">
        <v>60709602000</v>
      </c>
    </row>
    <row r="26" spans="1:27" ht="56.25" x14ac:dyDescent="0.25">
      <c r="A26" s="31" t="s">
        <v>23</v>
      </c>
      <c r="B26" s="32" t="s">
        <v>24</v>
      </c>
      <c r="C26" s="33" t="s">
        <v>64</v>
      </c>
      <c r="D26" s="31" t="s">
        <v>51</v>
      </c>
      <c r="E26" s="31" t="s">
        <v>216</v>
      </c>
      <c r="F26" s="31" t="s">
        <v>217</v>
      </c>
      <c r="G26" s="31" t="s">
        <v>226</v>
      </c>
      <c r="H26" s="31" t="s">
        <v>230</v>
      </c>
      <c r="I26" s="31"/>
      <c r="J26" s="31"/>
      <c r="K26" s="31"/>
      <c r="L26" s="31"/>
      <c r="M26" s="31" t="s">
        <v>27</v>
      </c>
      <c r="N26" s="31" t="s">
        <v>205</v>
      </c>
      <c r="O26" s="31" t="s">
        <v>28</v>
      </c>
      <c r="P26" s="32" t="s">
        <v>65</v>
      </c>
      <c r="Q26" s="34">
        <v>24589679237</v>
      </c>
      <c r="R26" s="34">
        <v>59752991197</v>
      </c>
      <c r="S26" s="34">
        <v>38533893990</v>
      </c>
      <c r="T26" s="34">
        <v>45808776444</v>
      </c>
      <c r="U26" s="34">
        <v>0</v>
      </c>
      <c r="V26" s="34">
        <v>43158540111</v>
      </c>
      <c r="W26" s="34">
        <v>2650236333</v>
      </c>
      <c r="X26" s="34">
        <v>40743269637.709999</v>
      </c>
      <c r="Y26" s="34">
        <v>23879224819.290001</v>
      </c>
      <c r="Z26" s="34">
        <v>23879224819.290001</v>
      </c>
      <c r="AA26" s="34">
        <v>23879224819.290001</v>
      </c>
    </row>
    <row r="27" spans="1:27" ht="45" x14ac:dyDescent="0.25">
      <c r="A27" s="31" t="s">
        <v>23</v>
      </c>
      <c r="B27" s="32" t="s">
        <v>24</v>
      </c>
      <c r="C27" s="33" t="s">
        <v>66</v>
      </c>
      <c r="D27" s="31" t="s">
        <v>51</v>
      </c>
      <c r="E27" s="31" t="s">
        <v>216</v>
      </c>
      <c r="F27" s="31" t="s">
        <v>217</v>
      </c>
      <c r="G27" s="31" t="s">
        <v>212</v>
      </c>
      <c r="H27" s="31" t="s">
        <v>231</v>
      </c>
      <c r="I27" s="31"/>
      <c r="J27" s="31"/>
      <c r="K27" s="31"/>
      <c r="L27" s="31"/>
      <c r="M27" s="31" t="s">
        <v>60</v>
      </c>
      <c r="N27" s="31" t="s">
        <v>232</v>
      </c>
      <c r="O27" s="31" t="s">
        <v>28</v>
      </c>
      <c r="P27" s="32" t="s">
        <v>67</v>
      </c>
      <c r="Q27" s="34">
        <v>21966024000</v>
      </c>
      <c r="R27" s="34">
        <v>2366503195</v>
      </c>
      <c r="S27" s="34">
        <v>14244012753</v>
      </c>
      <c r="T27" s="34">
        <v>10088514442</v>
      </c>
      <c r="U27" s="34">
        <v>0</v>
      </c>
      <c r="V27" s="34">
        <v>1698761860</v>
      </c>
      <c r="W27" s="34">
        <v>8389752582</v>
      </c>
      <c r="X27" s="34">
        <v>1698761860</v>
      </c>
      <c r="Y27" s="34">
        <v>169526485</v>
      </c>
      <c r="Z27" s="34">
        <v>169526485</v>
      </c>
      <c r="AA27" s="34">
        <v>169526485</v>
      </c>
    </row>
    <row r="28" spans="1:27" ht="45" x14ac:dyDescent="0.25">
      <c r="A28" s="31" t="s">
        <v>23</v>
      </c>
      <c r="B28" s="32" t="s">
        <v>24</v>
      </c>
      <c r="C28" s="33" t="s">
        <v>66</v>
      </c>
      <c r="D28" s="31" t="s">
        <v>51</v>
      </c>
      <c r="E28" s="31" t="s">
        <v>216</v>
      </c>
      <c r="F28" s="31" t="s">
        <v>217</v>
      </c>
      <c r="G28" s="31" t="s">
        <v>212</v>
      </c>
      <c r="H28" s="31" t="s">
        <v>231</v>
      </c>
      <c r="I28" s="31"/>
      <c r="J28" s="31"/>
      <c r="K28" s="31"/>
      <c r="L28" s="31"/>
      <c r="M28" s="31" t="s">
        <v>27</v>
      </c>
      <c r="N28" s="31" t="s">
        <v>229</v>
      </c>
      <c r="O28" s="31" t="s">
        <v>28</v>
      </c>
      <c r="P28" s="32" t="s">
        <v>67</v>
      </c>
      <c r="Q28" s="34">
        <v>4233976000</v>
      </c>
      <c r="R28" s="34">
        <v>132370432744</v>
      </c>
      <c r="S28" s="34">
        <v>19627431854</v>
      </c>
      <c r="T28" s="34">
        <v>116976976890</v>
      </c>
      <c r="U28" s="34">
        <v>0</v>
      </c>
      <c r="V28" s="34">
        <v>116206303470.62</v>
      </c>
      <c r="W28" s="34">
        <v>770673419.38</v>
      </c>
      <c r="X28" s="34">
        <v>116103036939.62</v>
      </c>
      <c r="Y28" s="34">
        <v>80270217899.470001</v>
      </c>
      <c r="Z28" s="34">
        <v>80270217899.470001</v>
      </c>
      <c r="AA28" s="34">
        <v>80270217899.470001</v>
      </c>
    </row>
    <row r="29" spans="1:27" ht="45" x14ac:dyDescent="0.25">
      <c r="A29" s="31" t="s">
        <v>23</v>
      </c>
      <c r="B29" s="32" t="s">
        <v>24</v>
      </c>
      <c r="C29" s="33" t="s">
        <v>66</v>
      </c>
      <c r="D29" s="31" t="s">
        <v>51</v>
      </c>
      <c r="E29" s="31" t="s">
        <v>216</v>
      </c>
      <c r="F29" s="31" t="s">
        <v>217</v>
      </c>
      <c r="G29" s="31" t="s">
        <v>212</v>
      </c>
      <c r="H29" s="31" t="s">
        <v>231</v>
      </c>
      <c r="I29" s="31"/>
      <c r="J29" s="31"/>
      <c r="K29" s="31"/>
      <c r="L29" s="31"/>
      <c r="M29" s="31" t="s">
        <v>27</v>
      </c>
      <c r="N29" s="31" t="s">
        <v>205</v>
      </c>
      <c r="O29" s="31" t="s">
        <v>28</v>
      </c>
      <c r="P29" s="32" t="s">
        <v>67</v>
      </c>
      <c r="Q29" s="34">
        <v>18523372591</v>
      </c>
      <c r="R29" s="34">
        <v>20125229487</v>
      </c>
      <c r="S29" s="34">
        <v>2220083551</v>
      </c>
      <c r="T29" s="34">
        <v>36428518527</v>
      </c>
      <c r="U29" s="34">
        <v>0</v>
      </c>
      <c r="V29" s="34">
        <v>34202292325</v>
      </c>
      <c r="W29" s="34">
        <v>2226226202</v>
      </c>
      <c r="X29" s="34">
        <v>30662505949</v>
      </c>
      <c r="Y29" s="34">
        <v>23042211317.009998</v>
      </c>
      <c r="Z29" s="34">
        <v>23042211317.009998</v>
      </c>
      <c r="AA29" s="34">
        <v>23042211317.009998</v>
      </c>
    </row>
    <row r="30" spans="1:27" ht="56.25" x14ac:dyDescent="0.25">
      <c r="A30" s="31" t="s">
        <v>23</v>
      </c>
      <c r="B30" s="32" t="s">
        <v>24</v>
      </c>
      <c r="C30" s="33" t="s">
        <v>68</v>
      </c>
      <c r="D30" s="31" t="s">
        <v>51</v>
      </c>
      <c r="E30" s="31" t="s">
        <v>233</v>
      </c>
      <c r="F30" s="31" t="s">
        <v>217</v>
      </c>
      <c r="G30" s="31" t="s">
        <v>218</v>
      </c>
      <c r="H30" s="31" t="s">
        <v>230</v>
      </c>
      <c r="I30" s="31"/>
      <c r="J30" s="31"/>
      <c r="K30" s="31"/>
      <c r="L30" s="31"/>
      <c r="M30" s="31" t="s">
        <v>27</v>
      </c>
      <c r="N30" s="31" t="s">
        <v>205</v>
      </c>
      <c r="O30" s="31" t="s">
        <v>28</v>
      </c>
      <c r="P30" s="32" t="s">
        <v>65</v>
      </c>
      <c r="Q30" s="34">
        <v>137834277380</v>
      </c>
      <c r="R30" s="34">
        <v>45829044354</v>
      </c>
      <c r="S30" s="34">
        <v>56173962357</v>
      </c>
      <c r="T30" s="34">
        <v>127489359377</v>
      </c>
      <c r="U30" s="34">
        <v>0</v>
      </c>
      <c r="V30" s="34">
        <v>105066463294.75999</v>
      </c>
      <c r="W30" s="34">
        <v>22422896082.240002</v>
      </c>
      <c r="X30" s="34">
        <v>75832222801.460007</v>
      </c>
      <c r="Y30" s="34">
        <v>54365369806.540001</v>
      </c>
      <c r="Z30" s="34">
        <v>54365369806.540001</v>
      </c>
      <c r="AA30" s="34">
        <v>54365369806.540001</v>
      </c>
    </row>
    <row r="31" spans="1:27" ht="45" x14ac:dyDescent="0.25">
      <c r="A31" s="31" t="s">
        <v>23</v>
      </c>
      <c r="B31" s="32" t="s">
        <v>24</v>
      </c>
      <c r="C31" s="33" t="s">
        <v>69</v>
      </c>
      <c r="D31" s="31" t="s">
        <v>51</v>
      </c>
      <c r="E31" s="31" t="s">
        <v>233</v>
      </c>
      <c r="F31" s="31" t="s">
        <v>217</v>
      </c>
      <c r="G31" s="31" t="s">
        <v>220</v>
      </c>
      <c r="H31" s="31" t="s">
        <v>70</v>
      </c>
      <c r="I31" s="31"/>
      <c r="J31" s="31"/>
      <c r="K31" s="31"/>
      <c r="L31" s="31"/>
      <c r="M31" s="31" t="s">
        <v>27</v>
      </c>
      <c r="N31" s="31" t="s">
        <v>205</v>
      </c>
      <c r="O31" s="31" t="s">
        <v>28</v>
      </c>
      <c r="P31" s="32" t="s">
        <v>71</v>
      </c>
      <c r="Q31" s="34">
        <v>403214447998</v>
      </c>
      <c r="R31" s="34">
        <v>74182571149</v>
      </c>
      <c r="S31" s="34">
        <v>137217640442</v>
      </c>
      <c r="T31" s="34">
        <v>340179378705</v>
      </c>
      <c r="U31" s="34">
        <v>0</v>
      </c>
      <c r="V31" s="34">
        <v>333306443333.02002</v>
      </c>
      <c r="W31" s="34">
        <v>6872935371.9799995</v>
      </c>
      <c r="X31" s="34">
        <v>285455270090.40002</v>
      </c>
      <c r="Y31" s="34">
        <v>187305551713.67999</v>
      </c>
      <c r="Z31" s="34">
        <v>187305551713.67999</v>
      </c>
      <c r="AA31" s="34">
        <v>187305551713.67999</v>
      </c>
    </row>
    <row r="32" spans="1:27" ht="22.5" x14ac:dyDescent="0.25">
      <c r="A32" s="31" t="s">
        <v>72</v>
      </c>
      <c r="B32" s="32" t="s">
        <v>73</v>
      </c>
      <c r="C32" s="33" t="s">
        <v>34</v>
      </c>
      <c r="D32" s="31" t="s">
        <v>26</v>
      </c>
      <c r="E32" s="31" t="s">
        <v>206</v>
      </c>
      <c r="F32" s="31"/>
      <c r="G32" s="31"/>
      <c r="H32" s="31"/>
      <c r="I32" s="31"/>
      <c r="J32" s="31"/>
      <c r="K32" s="31"/>
      <c r="L32" s="31"/>
      <c r="M32" s="31" t="s">
        <v>27</v>
      </c>
      <c r="N32" s="31" t="s">
        <v>205</v>
      </c>
      <c r="O32" s="31" t="s">
        <v>28</v>
      </c>
      <c r="P32" s="32" t="s">
        <v>35</v>
      </c>
      <c r="Q32" s="34">
        <v>811599089</v>
      </c>
      <c r="R32" s="34">
        <v>213197419</v>
      </c>
      <c r="S32" s="34">
        <v>7000000</v>
      </c>
      <c r="T32" s="34">
        <v>1017796508</v>
      </c>
      <c r="U32" s="34">
        <v>0</v>
      </c>
      <c r="V32" s="34">
        <v>1012146507.08</v>
      </c>
      <c r="W32" s="34">
        <v>5650000.9199999999</v>
      </c>
      <c r="X32" s="34">
        <v>1009363166.36</v>
      </c>
      <c r="Y32" s="34">
        <v>685509746.36000001</v>
      </c>
      <c r="Z32" s="34">
        <v>685509746.36000001</v>
      </c>
      <c r="AA32" s="34">
        <v>685509746.36000001</v>
      </c>
    </row>
    <row r="33" spans="1:27" ht="22.5" x14ac:dyDescent="0.25">
      <c r="A33" s="31" t="s">
        <v>72</v>
      </c>
      <c r="B33" s="32" t="s">
        <v>73</v>
      </c>
      <c r="C33" s="33" t="s">
        <v>157</v>
      </c>
      <c r="D33" s="31" t="s">
        <v>26</v>
      </c>
      <c r="E33" s="31" t="s">
        <v>207</v>
      </c>
      <c r="F33" s="31" t="s">
        <v>207</v>
      </c>
      <c r="G33" s="31" t="s">
        <v>204</v>
      </c>
      <c r="H33" s="31" t="s">
        <v>208</v>
      </c>
      <c r="I33" s="31"/>
      <c r="J33" s="31"/>
      <c r="K33" s="31"/>
      <c r="L33" s="31"/>
      <c r="M33" s="31" t="s">
        <v>27</v>
      </c>
      <c r="N33" s="31" t="s">
        <v>205</v>
      </c>
      <c r="O33" s="31" t="s">
        <v>28</v>
      </c>
      <c r="P33" s="32" t="s">
        <v>158</v>
      </c>
      <c r="Q33" s="34">
        <v>0</v>
      </c>
      <c r="R33" s="34">
        <v>36872239</v>
      </c>
      <c r="S33" s="34">
        <v>0</v>
      </c>
      <c r="T33" s="34">
        <v>36872239</v>
      </c>
      <c r="U33" s="34">
        <v>0</v>
      </c>
      <c r="V33" s="34">
        <v>0</v>
      </c>
      <c r="W33" s="34">
        <v>36872239</v>
      </c>
      <c r="X33" s="34">
        <v>0</v>
      </c>
      <c r="Y33" s="34">
        <v>0</v>
      </c>
      <c r="Z33" s="34">
        <v>0</v>
      </c>
      <c r="AA33" s="34">
        <v>0</v>
      </c>
    </row>
    <row r="34" spans="1:27" ht="22.5" x14ac:dyDescent="0.25">
      <c r="A34" s="31" t="s">
        <v>72</v>
      </c>
      <c r="B34" s="32" t="s">
        <v>73</v>
      </c>
      <c r="C34" s="33" t="s">
        <v>44</v>
      </c>
      <c r="D34" s="31" t="s">
        <v>26</v>
      </c>
      <c r="E34" s="31" t="s">
        <v>215</v>
      </c>
      <c r="F34" s="31" t="s">
        <v>204</v>
      </c>
      <c r="G34" s="31"/>
      <c r="H34" s="31"/>
      <c r="I34" s="31"/>
      <c r="J34" s="31"/>
      <c r="K34" s="31"/>
      <c r="L34" s="31"/>
      <c r="M34" s="31" t="s">
        <v>27</v>
      </c>
      <c r="N34" s="31" t="s">
        <v>205</v>
      </c>
      <c r="O34" s="31" t="s">
        <v>28</v>
      </c>
      <c r="P34" s="32" t="s">
        <v>45</v>
      </c>
      <c r="Q34" s="34">
        <v>0</v>
      </c>
      <c r="R34" s="34">
        <v>475854823</v>
      </c>
      <c r="S34" s="34">
        <v>381</v>
      </c>
      <c r="T34" s="34">
        <v>475854442</v>
      </c>
      <c r="U34" s="34">
        <v>0</v>
      </c>
      <c r="V34" s="34">
        <v>475854441.19999999</v>
      </c>
      <c r="W34" s="34">
        <v>0.8</v>
      </c>
      <c r="X34" s="34">
        <v>453617385.19999999</v>
      </c>
      <c r="Y34" s="34">
        <v>450150137.89999998</v>
      </c>
      <c r="Z34" s="34">
        <v>450150137.89999998</v>
      </c>
      <c r="AA34" s="34">
        <v>450150137.89999998</v>
      </c>
    </row>
    <row r="35" spans="1:27" ht="78.75" x14ac:dyDescent="0.25">
      <c r="A35" s="31" t="s">
        <v>72</v>
      </c>
      <c r="B35" s="32" t="s">
        <v>73</v>
      </c>
      <c r="C35" s="33" t="s">
        <v>50</v>
      </c>
      <c r="D35" s="31" t="s">
        <v>51</v>
      </c>
      <c r="E35" s="31" t="s">
        <v>216</v>
      </c>
      <c r="F35" s="31" t="s">
        <v>217</v>
      </c>
      <c r="G35" s="31" t="s">
        <v>218</v>
      </c>
      <c r="H35" s="31" t="s">
        <v>219</v>
      </c>
      <c r="I35" s="31"/>
      <c r="J35" s="31"/>
      <c r="K35" s="31"/>
      <c r="L35" s="31"/>
      <c r="M35" s="31" t="s">
        <v>27</v>
      </c>
      <c r="N35" s="31" t="s">
        <v>205</v>
      </c>
      <c r="O35" s="31" t="s">
        <v>28</v>
      </c>
      <c r="P35" s="32" t="s">
        <v>52</v>
      </c>
      <c r="Q35" s="34">
        <v>35581750362</v>
      </c>
      <c r="R35" s="34">
        <v>3410785685</v>
      </c>
      <c r="S35" s="34">
        <v>1764422337</v>
      </c>
      <c r="T35" s="34">
        <v>37228113710</v>
      </c>
      <c r="U35" s="34">
        <v>0</v>
      </c>
      <c r="V35" s="34">
        <v>35744474758</v>
      </c>
      <c r="W35" s="34">
        <v>1483638952</v>
      </c>
      <c r="X35" s="34">
        <v>33567972370</v>
      </c>
      <c r="Y35" s="34">
        <v>32845005357</v>
      </c>
      <c r="Z35" s="34">
        <v>32845005357</v>
      </c>
      <c r="AA35" s="34">
        <v>32845005357</v>
      </c>
    </row>
    <row r="36" spans="1:27" ht="78.75" x14ac:dyDescent="0.25">
      <c r="A36" s="31" t="s">
        <v>72</v>
      </c>
      <c r="B36" s="32" t="s">
        <v>73</v>
      </c>
      <c r="C36" s="33" t="s">
        <v>53</v>
      </c>
      <c r="D36" s="31" t="s">
        <v>51</v>
      </c>
      <c r="E36" s="31" t="s">
        <v>216</v>
      </c>
      <c r="F36" s="31" t="s">
        <v>217</v>
      </c>
      <c r="G36" s="31" t="s">
        <v>220</v>
      </c>
      <c r="H36" s="31" t="s">
        <v>219</v>
      </c>
      <c r="I36" s="31"/>
      <c r="J36" s="31"/>
      <c r="K36" s="31"/>
      <c r="L36" s="31"/>
      <c r="M36" s="31" t="s">
        <v>27</v>
      </c>
      <c r="N36" s="31" t="s">
        <v>205</v>
      </c>
      <c r="O36" s="31" t="s">
        <v>28</v>
      </c>
      <c r="P36" s="32" t="s">
        <v>52</v>
      </c>
      <c r="Q36" s="34">
        <v>7753075278</v>
      </c>
      <c r="R36" s="34">
        <v>3579461682</v>
      </c>
      <c r="S36" s="34">
        <v>328081724</v>
      </c>
      <c r="T36" s="34">
        <v>11004455236</v>
      </c>
      <c r="U36" s="34">
        <v>0</v>
      </c>
      <c r="V36" s="34">
        <v>11004455236</v>
      </c>
      <c r="W36" s="34">
        <v>0</v>
      </c>
      <c r="X36" s="34">
        <v>7375554687</v>
      </c>
      <c r="Y36" s="34">
        <v>7375554687</v>
      </c>
      <c r="Z36" s="34">
        <v>7375554687</v>
      </c>
      <c r="AA36" s="34">
        <v>7375554687</v>
      </c>
    </row>
    <row r="37" spans="1:27" ht="56.25" x14ac:dyDescent="0.25">
      <c r="A37" s="31" t="s">
        <v>72</v>
      </c>
      <c r="B37" s="32" t="s">
        <v>73</v>
      </c>
      <c r="C37" s="33" t="s">
        <v>54</v>
      </c>
      <c r="D37" s="31" t="s">
        <v>51</v>
      </c>
      <c r="E37" s="31" t="s">
        <v>216</v>
      </c>
      <c r="F37" s="31" t="s">
        <v>217</v>
      </c>
      <c r="G37" s="31" t="s">
        <v>221</v>
      </c>
      <c r="H37" s="31" t="s">
        <v>222</v>
      </c>
      <c r="I37" s="31"/>
      <c r="J37" s="31"/>
      <c r="K37" s="31"/>
      <c r="L37" s="31"/>
      <c r="M37" s="31" t="s">
        <v>27</v>
      </c>
      <c r="N37" s="31" t="s">
        <v>205</v>
      </c>
      <c r="O37" s="31" t="s">
        <v>28</v>
      </c>
      <c r="P37" s="32" t="s">
        <v>55</v>
      </c>
      <c r="Q37" s="34">
        <v>1089700000</v>
      </c>
      <c r="R37" s="34">
        <v>82010000</v>
      </c>
      <c r="S37" s="34">
        <v>57450002</v>
      </c>
      <c r="T37" s="34">
        <v>1114259998</v>
      </c>
      <c r="U37" s="34">
        <v>0</v>
      </c>
      <c r="V37" s="34">
        <v>1055333325</v>
      </c>
      <c r="W37" s="34">
        <v>58926673</v>
      </c>
      <c r="X37" s="34">
        <v>1031503954.04</v>
      </c>
      <c r="Y37" s="34">
        <v>731757505.03999996</v>
      </c>
      <c r="Z37" s="34">
        <v>731757505.03999996</v>
      </c>
      <c r="AA37" s="34">
        <v>731757505.03999996</v>
      </c>
    </row>
    <row r="38" spans="1:27" ht="56.25" x14ac:dyDescent="0.25">
      <c r="A38" s="31" t="s">
        <v>72</v>
      </c>
      <c r="B38" s="32" t="s">
        <v>73</v>
      </c>
      <c r="C38" s="33" t="s">
        <v>56</v>
      </c>
      <c r="D38" s="31" t="s">
        <v>51</v>
      </c>
      <c r="E38" s="31" t="s">
        <v>216</v>
      </c>
      <c r="F38" s="31" t="s">
        <v>217</v>
      </c>
      <c r="G38" s="31" t="s">
        <v>223</v>
      </c>
      <c r="H38" s="31" t="s">
        <v>57</v>
      </c>
      <c r="I38" s="31"/>
      <c r="J38" s="31"/>
      <c r="K38" s="31"/>
      <c r="L38" s="31"/>
      <c r="M38" s="31" t="s">
        <v>27</v>
      </c>
      <c r="N38" s="31" t="s">
        <v>205</v>
      </c>
      <c r="O38" s="31" t="s">
        <v>28</v>
      </c>
      <c r="P38" s="32" t="s">
        <v>58</v>
      </c>
      <c r="Q38" s="34">
        <v>13810509</v>
      </c>
      <c r="R38" s="34">
        <v>17505367522</v>
      </c>
      <c r="S38" s="34">
        <v>3080002421</v>
      </c>
      <c r="T38" s="34">
        <v>14439175610</v>
      </c>
      <c r="U38" s="34">
        <v>0</v>
      </c>
      <c r="V38" s="34">
        <v>14357660960</v>
      </c>
      <c r="W38" s="34">
        <v>81514650</v>
      </c>
      <c r="X38" s="34">
        <v>13906950527</v>
      </c>
      <c r="Y38" s="34">
        <v>116590629</v>
      </c>
      <c r="Z38" s="34">
        <v>116590629</v>
      </c>
      <c r="AA38" s="34">
        <v>116590629</v>
      </c>
    </row>
    <row r="39" spans="1:27" ht="90" x14ac:dyDescent="0.25">
      <c r="A39" s="31" t="s">
        <v>72</v>
      </c>
      <c r="B39" s="32" t="s">
        <v>73</v>
      </c>
      <c r="C39" s="33" t="s">
        <v>74</v>
      </c>
      <c r="D39" s="31" t="s">
        <v>51</v>
      </c>
      <c r="E39" s="31" t="s">
        <v>216</v>
      </c>
      <c r="F39" s="31" t="s">
        <v>217</v>
      </c>
      <c r="G39" s="31" t="s">
        <v>234</v>
      </c>
      <c r="H39" s="31" t="s">
        <v>227</v>
      </c>
      <c r="I39" s="31"/>
      <c r="J39" s="31"/>
      <c r="K39" s="31"/>
      <c r="L39" s="31"/>
      <c r="M39" s="31" t="s">
        <v>60</v>
      </c>
      <c r="N39" s="31" t="s">
        <v>212</v>
      </c>
      <c r="O39" s="31" t="s">
        <v>28</v>
      </c>
      <c r="P39" s="32" t="s">
        <v>63</v>
      </c>
      <c r="Q39" s="34">
        <v>31691806884</v>
      </c>
      <c r="R39" s="34">
        <v>0</v>
      </c>
      <c r="S39" s="34">
        <v>31691806884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</row>
    <row r="40" spans="1:27" ht="90" x14ac:dyDescent="0.25">
      <c r="A40" s="31" t="s">
        <v>72</v>
      </c>
      <c r="B40" s="32" t="s">
        <v>73</v>
      </c>
      <c r="C40" s="33" t="s">
        <v>62</v>
      </c>
      <c r="D40" s="31" t="s">
        <v>51</v>
      </c>
      <c r="E40" s="31" t="s">
        <v>216</v>
      </c>
      <c r="F40" s="31" t="s">
        <v>217</v>
      </c>
      <c r="G40" s="31" t="s">
        <v>226</v>
      </c>
      <c r="H40" s="31" t="s">
        <v>227</v>
      </c>
      <c r="I40" s="31"/>
      <c r="J40" s="31"/>
      <c r="K40" s="31"/>
      <c r="L40" s="31"/>
      <c r="M40" s="31" t="s">
        <v>60</v>
      </c>
      <c r="N40" s="31" t="s">
        <v>212</v>
      </c>
      <c r="O40" s="31" t="s">
        <v>28</v>
      </c>
      <c r="P40" s="32" t="s">
        <v>63</v>
      </c>
      <c r="Q40" s="34">
        <v>0</v>
      </c>
      <c r="R40" s="34">
        <v>593884826047</v>
      </c>
      <c r="S40" s="34">
        <v>121659724668</v>
      </c>
      <c r="T40" s="34">
        <v>472225101379</v>
      </c>
      <c r="U40" s="34">
        <v>0</v>
      </c>
      <c r="V40" s="34">
        <v>471101312726</v>
      </c>
      <c r="W40" s="34">
        <v>1123788653</v>
      </c>
      <c r="X40" s="34">
        <v>470937036395</v>
      </c>
      <c r="Y40" s="34">
        <v>400054978012</v>
      </c>
      <c r="Z40" s="34">
        <v>400054978012</v>
      </c>
      <c r="AA40" s="34">
        <v>400054978012</v>
      </c>
    </row>
    <row r="41" spans="1:27" ht="90" x14ac:dyDescent="0.25">
      <c r="A41" s="31" t="s">
        <v>72</v>
      </c>
      <c r="B41" s="32" t="s">
        <v>73</v>
      </c>
      <c r="C41" s="33" t="s">
        <v>62</v>
      </c>
      <c r="D41" s="31" t="s">
        <v>51</v>
      </c>
      <c r="E41" s="31" t="s">
        <v>216</v>
      </c>
      <c r="F41" s="31" t="s">
        <v>217</v>
      </c>
      <c r="G41" s="31" t="s">
        <v>226</v>
      </c>
      <c r="H41" s="31" t="s">
        <v>227</v>
      </c>
      <c r="I41" s="31"/>
      <c r="J41" s="31"/>
      <c r="K41" s="31"/>
      <c r="L41" s="31"/>
      <c r="M41" s="31" t="s">
        <v>27</v>
      </c>
      <c r="N41" s="31" t="s">
        <v>228</v>
      </c>
      <c r="O41" s="31" t="s">
        <v>28</v>
      </c>
      <c r="P41" s="32" t="s">
        <v>63</v>
      </c>
      <c r="Q41" s="34">
        <v>0</v>
      </c>
      <c r="R41" s="34">
        <v>36000000</v>
      </c>
      <c r="S41" s="34">
        <v>6000000</v>
      </c>
      <c r="T41" s="34">
        <v>30000000</v>
      </c>
      <c r="U41" s="34">
        <v>0</v>
      </c>
      <c r="V41" s="34">
        <v>15122272</v>
      </c>
      <c r="W41" s="34">
        <v>14877728</v>
      </c>
      <c r="X41" s="34">
        <v>15122272</v>
      </c>
      <c r="Y41" s="34">
        <v>0</v>
      </c>
      <c r="Z41" s="34">
        <v>0</v>
      </c>
      <c r="AA41" s="34">
        <v>0</v>
      </c>
    </row>
    <row r="42" spans="1:27" ht="56.25" x14ac:dyDescent="0.25">
      <c r="A42" s="31" t="s">
        <v>72</v>
      </c>
      <c r="B42" s="32" t="s">
        <v>73</v>
      </c>
      <c r="C42" s="33" t="s">
        <v>64</v>
      </c>
      <c r="D42" s="31" t="s">
        <v>51</v>
      </c>
      <c r="E42" s="31" t="s">
        <v>216</v>
      </c>
      <c r="F42" s="31" t="s">
        <v>217</v>
      </c>
      <c r="G42" s="31" t="s">
        <v>226</v>
      </c>
      <c r="H42" s="31" t="s">
        <v>230</v>
      </c>
      <c r="I42" s="31"/>
      <c r="J42" s="31"/>
      <c r="K42" s="31"/>
      <c r="L42" s="31"/>
      <c r="M42" s="31" t="s">
        <v>27</v>
      </c>
      <c r="N42" s="31" t="s">
        <v>205</v>
      </c>
      <c r="O42" s="31" t="s">
        <v>28</v>
      </c>
      <c r="P42" s="32" t="s">
        <v>65</v>
      </c>
      <c r="Q42" s="34">
        <v>31903264292</v>
      </c>
      <c r="R42" s="34">
        <v>162106942245</v>
      </c>
      <c r="S42" s="34">
        <v>35597970038</v>
      </c>
      <c r="T42" s="34">
        <v>158412236499</v>
      </c>
      <c r="U42" s="34">
        <v>0</v>
      </c>
      <c r="V42" s="34">
        <v>157599328459</v>
      </c>
      <c r="W42" s="34">
        <v>812908040</v>
      </c>
      <c r="X42" s="34">
        <v>156496870616.56</v>
      </c>
      <c r="Y42" s="34">
        <v>99700095965.559998</v>
      </c>
      <c r="Z42" s="34">
        <v>99700095965.559998</v>
      </c>
      <c r="AA42" s="34">
        <v>99700095965.559998</v>
      </c>
    </row>
    <row r="43" spans="1:27" ht="45" x14ac:dyDescent="0.25">
      <c r="A43" s="31" t="s">
        <v>72</v>
      </c>
      <c r="B43" s="32" t="s">
        <v>73</v>
      </c>
      <c r="C43" s="33" t="s">
        <v>66</v>
      </c>
      <c r="D43" s="31" t="s">
        <v>51</v>
      </c>
      <c r="E43" s="31" t="s">
        <v>216</v>
      </c>
      <c r="F43" s="31" t="s">
        <v>217</v>
      </c>
      <c r="G43" s="31" t="s">
        <v>212</v>
      </c>
      <c r="H43" s="31" t="s">
        <v>231</v>
      </c>
      <c r="I43" s="31"/>
      <c r="J43" s="31"/>
      <c r="K43" s="31"/>
      <c r="L43" s="31"/>
      <c r="M43" s="31" t="s">
        <v>60</v>
      </c>
      <c r="N43" s="31" t="s">
        <v>232</v>
      </c>
      <c r="O43" s="31" t="s">
        <v>28</v>
      </c>
      <c r="P43" s="32" t="s">
        <v>67</v>
      </c>
      <c r="Q43" s="34">
        <v>279063392</v>
      </c>
      <c r="R43" s="34">
        <v>24976660858</v>
      </c>
      <c r="S43" s="34">
        <v>4595130</v>
      </c>
      <c r="T43" s="34">
        <v>25251129120</v>
      </c>
      <c r="U43" s="34">
        <v>0</v>
      </c>
      <c r="V43" s="34">
        <v>24485933667.799999</v>
      </c>
      <c r="W43" s="34">
        <v>765195452.20000005</v>
      </c>
      <c r="X43" s="34">
        <v>24156655461.110001</v>
      </c>
      <c r="Y43" s="34">
        <v>20312047545.799999</v>
      </c>
      <c r="Z43" s="34">
        <v>20312047545.799999</v>
      </c>
      <c r="AA43" s="34">
        <v>20312047545.799999</v>
      </c>
    </row>
    <row r="44" spans="1:27" ht="45" x14ac:dyDescent="0.25">
      <c r="A44" s="31" t="s">
        <v>72</v>
      </c>
      <c r="B44" s="32" t="s">
        <v>73</v>
      </c>
      <c r="C44" s="33" t="s">
        <v>66</v>
      </c>
      <c r="D44" s="31" t="s">
        <v>51</v>
      </c>
      <c r="E44" s="31" t="s">
        <v>216</v>
      </c>
      <c r="F44" s="31" t="s">
        <v>217</v>
      </c>
      <c r="G44" s="31" t="s">
        <v>212</v>
      </c>
      <c r="H44" s="31" t="s">
        <v>231</v>
      </c>
      <c r="I44" s="31"/>
      <c r="J44" s="31"/>
      <c r="K44" s="31"/>
      <c r="L44" s="31"/>
      <c r="M44" s="31" t="s">
        <v>27</v>
      </c>
      <c r="N44" s="31" t="s">
        <v>229</v>
      </c>
      <c r="O44" s="31" t="s">
        <v>28</v>
      </c>
      <c r="P44" s="32" t="s">
        <v>67</v>
      </c>
      <c r="Q44" s="34">
        <v>892441125</v>
      </c>
      <c r="R44" s="34">
        <v>94539126150</v>
      </c>
      <c r="S44" s="34">
        <v>245910793</v>
      </c>
      <c r="T44" s="34">
        <v>95185656482</v>
      </c>
      <c r="U44" s="34">
        <v>0</v>
      </c>
      <c r="V44" s="34">
        <v>90292281657</v>
      </c>
      <c r="W44" s="34">
        <v>4893374825</v>
      </c>
      <c r="X44" s="34">
        <v>88830863664</v>
      </c>
      <c r="Y44" s="34">
        <v>75458959297</v>
      </c>
      <c r="Z44" s="34">
        <v>75458959297</v>
      </c>
      <c r="AA44" s="34">
        <v>75458959297</v>
      </c>
    </row>
    <row r="45" spans="1:27" ht="45" x14ac:dyDescent="0.25">
      <c r="A45" s="31" t="s">
        <v>72</v>
      </c>
      <c r="B45" s="32" t="s">
        <v>73</v>
      </c>
      <c r="C45" s="33" t="s">
        <v>66</v>
      </c>
      <c r="D45" s="31" t="s">
        <v>51</v>
      </c>
      <c r="E45" s="31" t="s">
        <v>216</v>
      </c>
      <c r="F45" s="31" t="s">
        <v>217</v>
      </c>
      <c r="G45" s="31" t="s">
        <v>212</v>
      </c>
      <c r="H45" s="31" t="s">
        <v>231</v>
      </c>
      <c r="I45" s="31"/>
      <c r="J45" s="31"/>
      <c r="K45" s="31"/>
      <c r="L45" s="31"/>
      <c r="M45" s="31" t="s">
        <v>27</v>
      </c>
      <c r="N45" s="31" t="s">
        <v>205</v>
      </c>
      <c r="O45" s="31" t="s">
        <v>28</v>
      </c>
      <c r="P45" s="32" t="s">
        <v>67</v>
      </c>
      <c r="Q45" s="34">
        <v>9540476502</v>
      </c>
      <c r="R45" s="34">
        <v>7992850935</v>
      </c>
      <c r="S45" s="34">
        <v>240530888</v>
      </c>
      <c r="T45" s="34">
        <v>17292796549</v>
      </c>
      <c r="U45" s="34">
        <v>0</v>
      </c>
      <c r="V45" s="34">
        <v>17143620014</v>
      </c>
      <c r="W45" s="34">
        <v>149176535</v>
      </c>
      <c r="X45" s="34">
        <v>16989131304.57</v>
      </c>
      <c r="Y45" s="34">
        <v>12769371873.57</v>
      </c>
      <c r="Z45" s="34">
        <v>12769371873.57</v>
      </c>
      <c r="AA45" s="34">
        <v>12769371873.57</v>
      </c>
    </row>
    <row r="46" spans="1:27" ht="56.25" x14ac:dyDescent="0.25">
      <c r="A46" s="31" t="s">
        <v>72</v>
      </c>
      <c r="B46" s="32" t="s">
        <v>73</v>
      </c>
      <c r="C46" s="33" t="s">
        <v>68</v>
      </c>
      <c r="D46" s="31" t="s">
        <v>51</v>
      </c>
      <c r="E46" s="31" t="s">
        <v>233</v>
      </c>
      <c r="F46" s="31" t="s">
        <v>217</v>
      </c>
      <c r="G46" s="31" t="s">
        <v>218</v>
      </c>
      <c r="H46" s="31" t="s">
        <v>230</v>
      </c>
      <c r="I46" s="31"/>
      <c r="J46" s="31"/>
      <c r="K46" s="31"/>
      <c r="L46" s="31"/>
      <c r="M46" s="31" t="s">
        <v>27</v>
      </c>
      <c r="N46" s="31" t="s">
        <v>205</v>
      </c>
      <c r="O46" s="31" t="s">
        <v>28</v>
      </c>
      <c r="P46" s="32" t="s">
        <v>65</v>
      </c>
      <c r="Q46" s="34">
        <v>185034595</v>
      </c>
      <c r="R46" s="34">
        <v>0</v>
      </c>
      <c r="S46" s="34">
        <v>2874325</v>
      </c>
      <c r="T46" s="34">
        <v>182160270</v>
      </c>
      <c r="U46" s="34">
        <v>0</v>
      </c>
      <c r="V46" s="34">
        <v>182160270</v>
      </c>
      <c r="W46" s="34">
        <v>0</v>
      </c>
      <c r="X46" s="34">
        <v>177837689</v>
      </c>
      <c r="Y46" s="34">
        <v>129251870</v>
      </c>
      <c r="Z46" s="34">
        <v>129251870</v>
      </c>
      <c r="AA46" s="34">
        <v>129251870</v>
      </c>
    </row>
    <row r="47" spans="1:27" ht="45" x14ac:dyDescent="0.25">
      <c r="A47" s="31" t="s">
        <v>72</v>
      </c>
      <c r="B47" s="32" t="s">
        <v>73</v>
      </c>
      <c r="C47" s="33" t="s">
        <v>69</v>
      </c>
      <c r="D47" s="31" t="s">
        <v>51</v>
      </c>
      <c r="E47" s="31" t="s">
        <v>233</v>
      </c>
      <c r="F47" s="31" t="s">
        <v>217</v>
      </c>
      <c r="G47" s="31" t="s">
        <v>220</v>
      </c>
      <c r="H47" s="31" t="s">
        <v>70</v>
      </c>
      <c r="I47" s="31"/>
      <c r="J47" s="31"/>
      <c r="K47" s="31"/>
      <c r="L47" s="31"/>
      <c r="M47" s="31" t="s">
        <v>27</v>
      </c>
      <c r="N47" s="31" t="s">
        <v>205</v>
      </c>
      <c r="O47" s="31" t="s">
        <v>28</v>
      </c>
      <c r="P47" s="32" t="s">
        <v>71</v>
      </c>
      <c r="Q47" s="34">
        <v>6234786993</v>
      </c>
      <c r="R47" s="34">
        <v>894384527</v>
      </c>
      <c r="S47" s="34">
        <v>549374399</v>
      </c>
      <c r="T47" s="34">
        <v>6579797121</v>
      </c>
      <c r="U47" s="34">
        <v>0</v>
      </c>
      <c r="V47" s="34">
        <v>6451537620</v>
      </c>
      <c r="W47" s="34">
        <v>128259501</v>
      </c>
      <c r="X47" s="34">
        <v>6097715486.4700003</v>
      </c>
      <c r="Y47" s="34">
        <v>4359140547.1599998</v>
      </c>
      <c r="Z47" s="34">
        <v>4359140547.1599998</v>
      </c>
      <c r="AA47" s="34">
        <v>4359140547.1599998</v>
      </c>
    </row>
    <row r="48" spans="1:27" ht="22.5" x14ac:dyDescent="0.25">
      <c r="A48" s="31" t="s">
        <v>75</v>
      </c>
      <c r="B48" s="32" t="s">
        <v>76</v>
      </c>
      <c r="C48" s="33" t="s">
        <v>34</v>
      </c>
      <c r="D48" s="31" t="s">
        <v>26</v>
      </c>
      <c r="E48" s="31" t="s">
        <v>206</v>
      </c>
      <c r="F48" s="31"/>
      <c r="G48" s="31"/>
      <c r="H48" s="31"/>
      <c r="I48" s="31"/>
      <c r="J48" s="31"/>
      <c r="K48" s="31"/>
      <c r="L48" s="31"/>
      <c r="M48" s="31" t="s">
        <v>27</v>
      </c>
      <c r="N48" s="31" t="s">
        <v>205</v>
      </c>
      <c r="O48" s="31" t="s">
        <v>28</v>
      </c>
      <c r="P48" s="32" t="s">
        <v>35</v>
      </c>
      <c r="Q48" s="34">
        <v>722148106</v>
      </c>
      <c r="R48" s="34">
        <v>63154387</v>
      </c>
      <c r="S48" s="34">
        <v>0</v>
      </c>
      <c r="T48" s="34">
        <v>785302493</v>
      </c>
      <c r="U48" s="34">
        <v>0</v>
      </c>
      <c r="V48" s="34">
        <v>761788243</v>
      </c>
      <c r="W48" s="34">
        <v>23514250</v>
      </c>
      <c r="X48" s="34">
        <v>761745112</v>
      </c>
      <c r="Y48" s="34">
        <v>497988560</v>
      </c>
      <c r="Z48" s="34">
        <v>497988560</v>
      </c>
      <c r="AA48" s="34">
        <v>497988560</v>
      </c>
    </row>
    <row r="49" spans="1:27" ht="22.5" x14ac:dyDescent="0.25">
      <c r="A49" s="31" t="s">
        <v>75</v>
      </c>
      <c r="B49" s="32" t="s">
        <v>76</v>
      </c>
      <c r="C49" s="33" t="s">
        <v>44</v>
      </c>
      <c r="D49" s="31" t="s">
        <v>26</v>
      </c>
      <c r="E49" s="31" t="s">
        <v>215</v>
      </c>
      <c r="F49" s="31" t="s">
        <v>204</v>
      </c>
      <c r="G49" s="31"/>
      <c r="H49" s="31"/>
      <c r="I49" s="31"/>
      <c r="J49" s="31"/>
      <c r="K49" s="31"/>
      <c r="L49" s="31"/>
      <c r="M49" s="31" t="s">
        <v>27</v>
      </c>
      <c r="N49" s="31" t="s">
        <v>205</v>
      </c>
      <c r="O49" s="31" t="s">
        <v>28</v>
      </c>
      <c r="P49" s="32" t="s">
        <v>45</v>
      </c>
      <c r="Q49" s="34">
        <v>0</v>
      </c>
      <c r="R49" s="34">
        <v>207230878</v>
      </c>
      <c r="S49" s="34">
        <v>33404053</v>
      </c>
      <c r="T49" s="34">
        <v>173826825</v>
      </c>
      <c r="U49" s="34">
        <v>0</v>
      </c>
      <c r="V49" s="34">
        <v>173826825</v>
      </c>
      <c r="W49" s="34">
        <v>0</v>
      </c>
      <c r="X49" s="34">
        <v>173826825</v>
      </c>
      <c r="Y49" s="34">
        <v>173826825</v>
      </c>
      <c r="Z49" s="34">
        <v>173826825</v>
      </c>
      <c r="AA49" s="34">
        <v>173826825</v>
      </c>
    </row>
    <row r="50" spans="1:27" ht="78.75" x14ac:dyDescent="0.25">
      <c r="A50" s="31" t="s">
        <v>75</v>
      </c>
      <c r="B50" s="32" t="s">
        <v>76</v>
      </c>
      <c r="C50" s="33" t="s">
        <v>50</v>
      </c>
      <c r="D50" s="31" t="s">
        <v>51</v>
      </c>
      <c r="E50" s="31" t="s">
        <v>216</v>
      </c>
      <c r="F50" s="31" t="s">
        <v>217</v>
      </c>
      <c r="G50" s="31" t="s">
        <v>218</v>
      </c>
      <c r="H50" s="31" t="s">
        <v>219</v>
      </c>
      <c r="I50" s="31"/>
      <c r="J50" s="31"/>
      <c r="K50" s="31"/>
      <c r="L50" s="31"/>
      <c r="M50" s="31" t="s">
        <v>27</v>
      </c>
      <c r="N50" s="31" t="s">
        <v>205</v>
      </c>
      <c r="O50" s="31" t="s">
        <v>28</v>
      </c>
      <c r="P50" s="32" t="s">
        <v>52</v>
      </c>
      <c r="Q50" s="34">
        <v>7518537939</v>
      </c>
      <c r="R50" s="34">
        <v>0</v>
      </c>
      <c r="S50" s="34">
        <v>14051552</v>
      </c>
      <c r="T50" s="34">
        <v>7504486387</v>
      </c>
      <c r="U50" s="34">
        <v>0</v>
      </c>
      <c r="V50" s="34">
        <v>7504486387</v>
      </c>
      <c r="W50" s="34">
        <v>0</v>
      </c>
      <c r="X50" s="34">
        <v>7504486387</v>
      </c>
      <c r="Y50" s="34">
        <v>6732835720.1999998</v>
      </c>
      <c r="Z50" s="34">
        <v>6732835720.1999998</v>
      </c>
      <c r="AA50" s="34">
        <v>6732835720.1999998</v>
      </c>
    </row>
    <row r="51" spans="1:27" ht="78.75" x14ac:dyDescent="0.25">
      <c r="A51" s="31" t="s">
        <v>75</v>
      </c>
      <c r="B51" s="32" t="s">
        <v>76</v>
      </c>
      <c r="C51" s="33" t="s">
        <v>53</v>
      </c>
      <c r="D51" s="31" t="s">
        <v>51</v>
      </c>
      <c r="E51" s="31" t="s">
        <v>216</v>
      </c>
      <c r="F51" s="31" t="s">
        <v>217</v>
      </c>
      <c r="G51" s="31" t="s">
        <v>220</v>
      </c>
      <c r="H51" s="31" t="s">
        <v>219</v>
      </c>
      <c r="I51" s="31"/>
      <c r="J51" s="31"/>
      <c r="K51" s="31"/>
      <c r="L51" s="31"/>
      <c r="M51" s="31" t="s">
        <v>27</v>
      </c>
      <c r="N51" s="31" t="s">
        <v>205</v>
      </c>
      <c r="O51" s="31" t="s">
        <v>28</v>
      </c>
      <c r="P51" s="32" t="s">
        <v>52</v>
      </c>
      <c r="Q51" s="34">
        <v>1734375171</v>
      </c>
      <c r="R51" s="34">
        <v>0</v>
      </c>
      <c r="S51" s="34">
        <v>36056124</v>
      </c>
      <c r="T51" s="34">
        <v>1698319047</v>
      </c>
      <c r="U51" s="34">
        <v>0</v>
      </c>
      <c r="V51" s="34">
        <v>1698319047</v>
      </c>
      <c r="W51" s="34">
        <v>0</v>
      </c>
      <c r="X51" s="34">
        <v>1698319047</v>
      </c>
      <c r="Y51" s="34">
        <v>1564347187</v>
      </c>
      <c r="Z51" s="34">
        <v>1564347187</v>
      </c>
      <c r="AA51" s="34">
        <v>1564347187</v>
      </c>
    </row>
    <row r="52" spans="1:27" ht="56.25" x14ac:dyDescent="0.25">
      <c r="A52" s="31" t="s">
        <v>75</v>
      </c>
      <c r="B52" s="32" t="s">
        <v>76</v>
      </c>
      <c r="C52" s="33" t="s">
        <v>54</v>
      </c>
      <c r="D52" s="31" t="s">
        <v>51</v>
      </c>
      <c r="E52" s="31" t="s">
        <v>216</v>
      </c>
      <c r="F52" s="31" t="s">
        <v>217</v>
      </c>
      <c r="G52" s="31" t="s">
        <v>221</v>
      </c>
      <c r="H52" s="31" t="s">
        <v>222</v>
      </c>
      <c r="I52" s="31"/>
      <c r="J52" s="31"/>
      <c r="K52" s="31"/>
      <c r="L52" s="31"/>
      <c r="M52" s="31" t="s">
        <v>27</v>
      </c>
      <c r="N52" s="31" t="s">
        <v>205</v>
      </c>
      <c r="O52" s="31" t="s">
        <v>28</v>
      </c>
      <c r="P52" s="32" t="s">
        <v>55</v>
      </c>
      <c r="Q52" s="34">
        <v>327300000</v>
      </c>
      <c r="R52" s="34">
        <v>20510840</v>
      </c>
      <c r="S52" s="34">
        <v>74700000</v>
      </c>
      <c r="T52" s="34">
        <v>273110840</v>
      </c>
      <c r="U52" s="34">
        <v>0</v>
      </c>
      <c r="V52" s="34">
        <v>262600000</v>
      </c>
      <c r="W52" s="34">
        <v>10510840</v>
      </c>
      <c r="X52" s="34">
        <v>255987086</v>
      </c>
      <c r="Y52" s="34">
        <v>173959651</v>
      </c>
      <c r="Z52" s="34">
        <v>173959651</v>
      </c>
      <c r="AA52" s="34">
        <v>173959651</v>
      </c>
    </row>
    <row r="53" spans="1:27" ht="56.25" x14ac:dyDescent="0.25">
      <c r="A53" s="31" t="s">
        <v>75</v>
      </c>
      <c r="B53" s="32" t="s">
        <v>76</v>
      </c>
      <c r="C53" s="33" t="s">
        <v>56</v>
      </c>
      <c r="D53" s="31" t="s">
        <v>51</v>
      </c>
      <c r="E53" s="31" t="s">
        <v>216</v>
      </c>
      <c r="F53" s="31" t="s">
        <v>217</v>
      </c>
      <c r="G53" s="31" t="s">
        <v>223</v>
      </c>
      <c r="H53" s="31" t="s">
        <v>57</v>
      </c>
      <c r="I53" s="31"/>
      <c r="J53" s="31"/>
      <c r="K53" s="31"/>
      <c r="L53" s="31"/>
      <c r="M53" s="31" t="s">
        <v>27</v>
      </c>
      <c r="N53" s="31" t="s">
        <v>205</v>
      </c>
      <c r="O53" s="31" t="s">
        <v>28</v>
      </c>
      <c r="P53" s="32" t="s">
        <v>58</v>
      </c>
      <c r="Q53" s="34">
        <v>93611085</v>
      </c>
      <c r="R53" s="34">
        <v>13345792793</v>
      </c>
      <c r="S53" s="34">
        <v>4410491</v>
      </c>
      <c r="T53" s="34">
        <v>13434993387</v>
      </c>
      <c r="U53" s="34">
        <v>0</v>
      </c>
      <c r="V53" s="34">
        <v>13434993387</v>
      </c>
      <c r="W53" s="34">
        <v>0</v>
      </c>
      <c r="X53" s="34">
        <v>6985430024</v>
      </c>
      <c r="Y53" s="34">
        <v>1295817123</v>
      </c>
      <c r="Z53" s="34">
        <v>1295817123</v>
      </c>
      <c r="AA53" s="34">
        <v>1295817123</v>
      </c>
    </row>
    <row r="54" spans="1:27" ht="90" x14ac:dyDescent="0.25">
      <c r="A54" s="31" t="s">
        <v>75</v>
      </c>
      <c r="B54" s="32" t="s">
        <v>76</v>
      </c>
      <c r="C54" s="33" t="s">
        <v>74</v>
      </c>
      <c r="D54" s="31" t="s">
        <v>51</v>
      </c>
      <c r="E54" s="31" t="s">
        <v>216</v>
      </c>
      <c r="F54" s="31" t="s">
        <v>217</v>
      </c>
      <c r="G54" s="31" t="s">
        <v>234</v>
      </c>
      <c r="H54" s="31" t="s">
        <v>227</v>
      </c>
      <c r="I54" s="31"/>
      <c r="J54" s="31"/>
      <c r="K54" s="31"/>
      <c r="L54" s="31"/>
      <c r="M54" s="31" t="s">
        <v>60</v>
      </c>
      <c r="N54" s="31" t="s">
        <v>212</v>
      </c>
      <c r="O54" s="31" t="s">
        <v>28</v>
      </c>
      <c r="P54" s="32" t="s">
        <v>63</v>
      </c>
      <c r="Q54" s="34">
        <v>35391274010</v>
      </c>
      <c r="R54" s="34">
        <v>0</v>
      </c>
      <c r="S54" s="34">
        <v>22948677</v>
      </c>
      <c r="T54" s="34">
        <v>35368325333</v>
      </c>
      <c r="U54" s="34">
        <v>0</v>
      </c>
      <c r="V54" s="34">
        <v>35347126739</v>
      </c>
      <c r="W54" s="34">
        <v>21198594</v>
      </c>
      <c r="X54" s="34">
        <v>35347126739</v>
      </c>
      <c r="Y54" s="34">
        <v>35160627009</v>
      </c>
      <c r="Z54" s="34">
        <v>35160627009</v>
      </c>
      <c r="AA54" s="34">
        <v>35160627009</v>
      </c>
    </row>
    <row r="55" spans="1:27" ht="90" x14ac:dyDescent="0.25">
      <c r="A55" s="31" t="s">
        <v>75</v>
      </c>
      <c r="B55" s="32" t="s">
        <v>76</v>
      </c>
      <c r="C55" s="33" t="s">
        <v>62</v>
      </c>
      <c r="D55" s="31" t="s">
        <v>51</v>
      </c>
      <c r="E55" s="31" t="s">
        <v>216</v>
      </c>
      <c r="F55" s="31" t="s">
        <v>217</v>
      </c>
      <c r="G55" s="31" t="s">
        <v>226</v>
      </c>
      <c r="H55" s="31" t="s">
        <v>227</v>
      </c>
      <c r="I55" s="31"/>
      <c r="J55" s="31"/>
      <c r="K55" s="31"/>
      <c r="L55" s="31"/>
      <c r="M55" s="31" t="s">
        <v>60</v>
      </c>
      <c r="N55" s="31" t="s">
        <v>212</v>
      </c>
      <c r="O55" s="31" t="s">
        <v>28</v>
      </c>
      <c r="P55" s="32" t="s">
        <v>63</v>
      </c>
      <c r="Q55" s="34">
        <v>0</v>
      </c>
      <c r="R55" s="34">
        <v>331539734425</v>
      </c>
      <c r="S55" s="34">
        <v>88737214888</v>
      </c>
      <c r="T55" s="34">
        <v>242802519537</v>
      </c>
      <c r="U55" s="34">
        <v>0</v>
      </c>
      <c r="V55" s="34">
        <v>241404493481</v>
      </c>
      <c r="W55" s="34">
        <v>1398026056</v>
      </c>
      <c r="X55" s="34">
        <v>238983082629</v>
      </c>
      <c r="Y55" s="34">
        <v>223378536701.19</v>
      </c>
      <c r="Z55" s="34">
        <v>223378536701.19</v>
      </c>
      <c r="AA55" s="34">
        <v>223378536701.19</v>
      </c>
    </row>
    <row r="56" spans="1:27" ht="90" x14ac:dyDescent="0.25">
      <c r="A56" s="31" t="s">
        <v>75</v>
      </c>
      <c r="B56" s="32" t="s">
        <v>76</v>
      </c>
      <c r="C56" s="33" t="s">
        <v>62</v>
      </c>
      <c r="D56" s="31" t="s">
        <v>51</v>
      </c>
      <c r="E56" s="31" t="s">
        <v>216</v>
      </c>
      <c r="F56" s="31" t="s">
        <v>217</v>
      </c>
      <c r="G56" s="31" t="s">
        <v>226</v>
      </c>
      <c r="H56" s="31" t="s">
        <v>227</v>
      </c>
      <c r="I56" s="31"/>
      <c r="J56" s="31"/>
      <c r="K56" s="31"/>
      <c r="L56" s="31"/>
      <c r="M56" s="31" t="s">
        <v>27</v>
      </c>
      <c r="N56" s="31" t="s">
        <v>228</v>
      </c>
      <c r="O56" s="31" t="s">
        <v>28</v>
      </c>
      <c r="P56" s="32" t="s">
        <v>63</v>
      </c>
      <c r="Q56" s="34">
        <v>0</v>
      </c>
      <c r="R56" s="34">
        <v>6000000</v>
      </c>
      <c r="S56" s="34">
        <v>6000000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</row>
    <row r="57" spans="1:27" ht="56.25" x14ac:dyDescent="0.25">
      <c r="A57" s="31" t="s">
        <v>75</v>
      </c>
      <c r="B57" s="32" t="s">
        <v>76</v>
      </c>
      <c r="C57" s="33" t="s">
        <v>64</v>
      </c>
      <c r="D57" s="31" t="s">
        <v>51</v>
      </c>
      <c r="E57" s="31" t="s">
        <v>216</v>
      </c>
      <c r="F57" s="31" t="s">
        <v>217</v>
      </c>
      <c r="G57" s="31" t="s">
        <v>226</v>
      </c>
      <c r="H57" s="31" t="s">
        <v>230</v>
      </c>
      <c r="I57" s="31"/>
      <c r="J57" s="31"/>
      <c r="K57" s="31"/>
      <c r="L57" s="31"/>
      <c r="M57" s="31" t="s">
        <v>27</v>
      </c>
      <c r="N57" s="31" t="s">
        <v>205</v>
      </c>
      <c r="O57" s="31" t="s">
        <v>28</v>
      </c>
      <c r="P57" s="32" t="s">
        <v>65</v>
      </c>
      <c r="Q57" s="34">
        <v>3068498413</v>
      </c>
      <c r="R57" s="34">
        <v>91622174286</v>
      </c>
      <c r="S57" s="34">
        <v>7853523584</v>
      </c>
      <c r="T57" s="34">
        <v>86837149115</v>
      </c>
      <c r="U57" s="34">
        <v>0</v>
      </c>
      <c r="V57" s="34">
        <v>86700785798.300003</v>
      </c>
      <c r="W57" s="34">
        <v>136363316.69999999</v>
      </c>
      <c r="X57" s="34">
        <v>69714715560.300003</v>
      </c>
      <c r="Y57" s="34">
        <v>41457530901.099998</v>
      </c>
      <c r="Z57" s="34">
        <v>41457530901.099998</v>
      </c>
      <c r="AA57" s="34">
        <v>41457530901.099998</v>
      </c>
    </row>
    <row r="58" spans="1:27" ht="45" x14ac:dyDescent="0.25">
      <c r="A58" s="31" t="s">
        <v>75</v>
      </c>
      <c r="B58" s="32" t="s">
        <v>76</v>
      </c>
      <c r="C58" s="33" t="s">
        <v>66</v>
      </c>
      <c r="D58" s="31" t="s">
        <v>51</v>
      </c>
      <c r="E58" s="31" t="s">
        <v>216</v>
      </c>
      <c r="F58" s="31" t="s">
        <v>217</v>
      </c>
      <c r="G58" s="31" t="s">
        <v>212</v>
      </c>
      <c r="H58" s="31" t="s">
        <v>231</v>
      </c>
      <c r="I58" s="31"/>
      <c r="J58" s="31"/>
      <c r="K58" s="31"/>
      <c r="L58" s="31"/>
      <c r="M58" s="31" t="s">
        <v>60</v>
      </c>
      <c r="N58" s="31" t="s">
        <v>232</v>
      </c>
      <c r="O58" s="31" t="s">
        <v>28</v>
      </c>
      <c r="P58" s="32" t="s">
        <v>67</v>
      </c>
      <c r="Q58" s="34">
        <v>0</v>
      </c>
      <c r="R58" s="34">
        <v>4926633508</v>
      </c>
      <c r="S58" s="34">
        <v>0</v>
      </c>
      <c r="T58" s="34">
        <v>4926633508</v>
      </c>
      <c r="U58" s="34">
        <v>0</v>
      </c>
      <c r="V58" s="34">
        <v>4800086781</v>
      </c>
      <c r="W58" s="34">
        <v>126546727</v>
      </c>
      <c r="X58" s="34">
        <v>4657270126</v>
      </c>
      <c r="Y58" s="34">
        <v>3899836340</v>
      </c>
      <c r="Z58" s="34">
        <v>3899836340</v>
      </c>
      <c r="AA58" s="34">
        <v>3899836340</v>
      </c>
    </row>
    <row r="59" spans="1:27" ht="45" x14ac:dyDescent="0.25">
      <c r="A59" s="31" t="s">
        <v>75</v>
      </c>
      <c r="B59" s="32" t="s">
        <v>76</v>
      </c>
      <c r="C59" s="33" t="s">
        <v>66</v>
      </c>
      <c r="D59" s="31" t="s">
        <v>51</v>
      </c>
      <c r="E59" s="31" t="s">
        <v>216</v>
      </c>
      <c r="F59" s="31" t="s">
        <v>217</v>
      </c>
      <c r="G59" s="31" t="s">
        <v>212</v>
      </c>
      <c r="H59" s="31" t="s">
        <v>231</v>
      </c>
      <c r="I59" s="31"/>
      <c r="J59" s="31"/>
      <c r="K59" s="31"/>
      <c r="L59" s="31"/>
      <c r="M59" s="31" t="s">
        <v>27</v>
      </c>
      <c r="N59" s="31" t="s">
        <v>229</v>
      </c>
      <c r="O59" s="31" t="s">
        <v>28</v>
      </c>
      <c r="P59" s="32" t="s">
        <v>67</v>
      </c>
      <c r="Q59" s="34">
        <v>366103603</v>
      </c>
      <c r="R59" s="34">
        <v>23006853480</v>
      </c>
      <c r="S59" s="34">
        <v>0</v>
      </c>
      <c r="T59" s="34">
        <v>23372957083</v>
      </c>
      <c r="U59" s="34">
        <v>0</v>
      </c>
      <c r="V59" s="34">
        <v>23310142948</v>
      </c>
      <c r="W59" s="34">
        <v>62814135</v>
      </c>
      <c r="X59" s="34">
        <v>22789541923</v>
      </c>
      <c r="Y59" s="34">
        <v>16942787407</v>
      </c>
      <c r="Z59" s="34">
        <v>16942787407</v>
      </c>
      <c r="AA59" s="34">
        <v>16942787407</v>
      </c>
    </row>
    <row r="60" spans="1:27" ht="45" x14ac:dyDescent="0.25">
      <c r="A60" s="31" t="s">
        <v>75</v>
      </c>
      <c r="B60" s="32" t="s">
        <v>76</v>
      </c>
      <c r="C60" s="33" t="s">
        <v>66</v>
      </c>
      <c r="D60" s="31" t="s">
        <v>51</v>
      </c>
      <c r="E60" s="31" t="s">
        <v>216</v>
      </c>
      <c r="F60" s="31" t="s">
        <v>217</v>
      </c>
      <c r="G60" s="31" t="s">
        <v>212</v>
      </c>
      <c r="H60" s="31" t="s">
        <v>231</v>
      </c>
      <c r="I60" s="31"/>
      <c r="J60" s="31"/>
      <c r="K60" s="31"/>
      <c r="L60" s="31"/>
      <c r="M60" s="31" t="s">
        <v>27</v>
      </c>
      <c r="N60" s="31" t="s">
        <v>205</v>
      </c>
      <c r="O60" s="31" t="s">
        <v>28</v>
      </c>
      <c r="P60" s="32" t="s">
        <v>67</v>
      </c>
      <c r="Q60" s="34">
        <v>2580035960</v>
      </c>
      <c r="R60" s="34">
        <v>524317160</v>
      </c>
      <c r="S60" s="34">
        <v>0</v>
      </c>
      <c r="T60" s="34">
        <v>3104353120</v>
      </c>
      <c r="U60" s="34">
        <v>0</v>
      </c>
      <c r="V60" s="34">
        <v>2655638605.5</v>
      </c>
      <c r="W60" s="34">
        <v>448714514.5</v>
      </c>
      <c r="X60" s="34">
        <v>2622558235</v>
      </c>
      <c r="Y60" s="34">
        <v>1845434834</v>
      </c>
      <c r="Z60" s="34">
        <v>1845434834</v>
      </c>
      <c r="AA60" s="34">
        <v>1845434834</v>
      </c>
    </row>
    <row r="61" spans="1:27" ht="56.25" x14ac:dyDescent="0.25">
      <c r="A61" s="31" t="s">
        <v>75</v>
      </c>
      <c r="B61" s="32" t="s">
        <v>76</v>
      </c>
      <c r="C61" s="33" t="s">
        <v>68</v>
      </c>
      <c r="D61" s="31" t="s">
        <v>51</v>
      </c>
      <c r="E61" s="31" t="s">
        <v>233</v>
      </c>
      <c r="F61" s="31" t="s">
        <v>217</v>
      </c>
      <c r="G61" s="31" t="s">
        <v>218</v>
      </c>
      <c r="H61" s="31" t="s">
        <v>230</v>
      </c>
      <c r="I61" s="31"/>
      <c r="J61" s="31"/>
      <c r="K61" s="31"/>
      <c r="L61" s="31"/>
      <c r="M61" s="31" t="s">
        <v>27</v>
      </c>
      <c r="N61" s="31" t="s">
        <v>205</v>
      </c>
      <c r="O61" s="31" t="s">
        <v>28</v>
      </c>
      <c r="P61" s="32" t="s">
        <v>65</v>
      </c>
      <c r="Q61" s="34">
        <v>183184119</v>
      </c>
      <c r="R61" s="34">
        <v>0</v>
      </c>
      <c r="S61" s="34">
        <v>8163278</v>
      </c>
      <c r="T61" s="34">
        <v>175020841</v>
      </c>
      <c r="U61" s="34">
        <v>0</v>
      </c>
      <c r="V61" s="34">
        <v>175020841</v>
      </c>
      <c r="W61" s="34">
        <v>0</v>
      </c>
      <c r="X61" s="34">
        <v>173303551</v>
      </c>
      <c r="Y61" s="34">
        <v>128516125</v>
      </c>
      <c r="Z61" s="34">
        <v>128516125</v>
      </c>
      <c r="AA61" s="34">
        <v>128516125</v>
      </c>
    </row>
    <row r="62" spans="1:27" ht="45" x14ac:dyDescent="0.25">
      <c r="A62" s="31" t="s">
        <v>75</v>
      </c>
      <c r="B62" s="32" t="s">
        <v>76</v>
      </c>
      <c r="C62" s="33" t="s">
        <v>69</v>
      </c>
      <c r="D62" s="31" t="s">
        <v>51</v>
      </c>
      <c r="E62" s="31" t="s">
        <v>233</v>
      </c>
      <c r="F62" s="31" t="s">
        <v>217</v>
      </c>
      <c r="G62" s="31" t="s">
        <v>220</v>
      </c>
      <c r="H62" s="31" t="s">
        <v>70</v>
      </c>
      <c r="I62" s="31"/>
      <c r="J62" s="31"/>
      <c r="K62" s="31"/>
      <c r="L62" s="31"/>
      <c r="M62" s="31" t="s">
        <v>27</v>
      </c>
      <c r="N62" s="31" t="s">
        <v>205</v>
      </c>
      <c r="O62" s="31" t="s">
        <v>28</v>
      </c>
      <c r="P62" s="32" t="s">
        <v>71</v>
      </c>
      <c r="Q62" s="34">
        <v>2573441823</v>
      </c>
      <c r="R62" s="34">
        <v>943830819</v>
      </c>
      <c r="S62" s="34">
        <v>30334671</v>
      </c>
      <c r="T62" s="34">
        <v>3486937971</v>
      </c>
      <c r="U62" s="34">
        <v>0</v>
      </c>
      <c r="V62" s="34">
        <v>3466735912</v>
      </c>
      <c r="W62" s="34">
        <v>20202059</v>
      </c>
      <c r="X62" s="34">
        <v>2886649048.3299999</v>
      </c>
      <c r="Y62" s="34">
        <v>2333792829.4099998</v>
      </c>
      <c r="Z62" s="34">
        <v>2333792829.4099998</v>
      </c>
      <c r="AA62" s="34">
        <v>2333792829.4099998</v>
      </c>
    </row>
    <row r="63" spans="1:27" ht="22.5" x14ac:dyDescent="0.25">
      <c r="A63" s="31" t="s">
        <v>77</v>
      </c>
      <c r="B63" s="32" t="s">
        <v>78</v>
      </c>
      <c r="C63" s="33" t="s">
        <v>34</v>
      </c>
      <c r="D63" s="31" t="s">
        <v>26</v>
      </c>
      <c r="E63" s="31" t="s">
        <v>206</v>
      </c>
      <c r="F63" s="31"/>
      <c r="G63" s="31"/>
      <c r="H63" s="31"/>
      <c r="I63" s="31"/>
      <c r="J63" s="31"/>
      <c r="K63" s="31"/>
      <c r="L63" s="31"/>
      <c r="M63" s="31" t="s">
        <v>27</v>
      </c>
      <c r="N63" s="31" t="s">
        <v>205</v>
      </c>
      <c r="O63" s="31" t="s">
        <v>28</v>
      </c>
      <c r="P63" s="32" t="s">
        <v>35</v>
      </c>
      <c r="Q63" s="34">
        <v>2315445786</v>
      </c>
      <c r="R63" s="34">
        <v>326379570</v>
      </c>
      <c r="S63" s="34">
        <v>3903811</v>
      </c>
      <c r="T63" s="34">
        <v>2637921545</v>
      </c>
      <c r="U63" s="34">
        <v>0</v>
      </c>
      <c r="V63" s="34">
        <v>2634343294</v>
      </c>
      <c r="W63" s="34">
        <v>3578251</v>
      </c>
      <c r="X63" s="34">
        <v>2510865941</v>
      </c>
      <c r="Y63" s="34">
        <v>1496980045</v>
      </c>
      <c r="Z63" s="34">
        <v>1496980045</v>
      </c>
      <c r="AA63" s="34">
        <v>1496980045</v>
      </c>
    </row>
    <row r="64" spans="1:27" ht="22.5" x14ac:dyDescent="0.25">
      <c r="A64" s="31" t="s">
        <v>77</v>
      </c>
      <c r="B64" s="32" t="s">
        <v>78</v>
      </c>
      <c r="C64" s="33" t="s">
        <v>157</v>
      </c>
      <c r="D64" s="31" t="s">
        <v>26</v>
      </c>
      <c r="E64" s="31" t="s">
        <v>207</v>
      </c>
      <c r="F64" s="31" t="s">
        <v>207</v>
      </c>
      <c r="G64" s="31" t="s">
        <v>204</v>
      </c>
      <c r="H64" s="31" t="s">
        <v>208</v>
      </c>
      <c r="I64" s="31"/>
      <c r="J64" s="31"/>
      <c r="K64" s="31"/>
      <c r="L64" s="31"/>
      <c r="M64" s="31" t="s">
        <v>27</v>
      </c>
      <c r="N64" s="31" t="s">
        <v>205</v>
      </c>
      <c r="O64" s="31" t="s">
        <v>28</v>
      </c>
      <c r="P64" s="32" t="s">
        <v>158</v>
      </c>
      <c r="Q64" s="34">
        <v>0</v>
      </c>
      <c r="R64" s="34">
        <v>86506265</v>
      </c>
      <c r="S64" s="34">
        <v>0</v>
      </c>
      <c r="T64" s="34">
        <v>86506265</v>
      </c>
      <c r="U64" s="34">
        <v>0</v>
      </c>
      <c r="V64" s="34">
        <v>85993166.819999993</v>
      </c>
      <c r="W64" s="34">
        <v>513098.18</v>
      </c>
      <c r="X64" s="34">
        <v>85807714.5</v>
      </c>
      <c r="Y64" s="34">
        <v>85157714.5</v>
      </c>
      <c r="Z64" s="34">
        <v>85157714.5</v>
      </c>
      <c r="AA64" s="34">
        <v>85157714.5</v>
      </c>
    </row>
    <row r="65" spans="1:27" ht="22.5" x14ac:dyDescent="0.25">
      <c r="A65" s="31" t="s">
        <v>77</v>
      </c>
      <c r="B65" s="32" t="s">
        <v>78</v>
      </c>
      <c r="C65" s="33" t="s">
        <v>44</v>
      </c>
      <c r="D65" s="31" t="s">
        <v>26</v>
      </c>
      <c r="E65" s="31" t="s">
        <v>215</v>
      </c>
      <c r="F65" s="31" t="s">
        <v>204</v>
      </c>
      <c r="G65" s="31"/>
      <c r="H65" s="31"/>
      <c r="I65" s="31"/>
      <c r="J65" s="31"/>
      <c r="K65" s="31"/>
      <c r="L65" s="31"/>
      <c r="M65" s="31" t="s">
        <v>27</v>
      </c>
      <c r="N65" s="31" t="s">
        <v>205</v>
      </c>
      <c r="O65" s="31" t="s">
        <v>28</v>
      </c>
      <c r="P65" s="32" t="s">
        <v>45</v>
      </c>
      <c r="Q65" s="34">
        <v>0</v>
      </c>
      <c r="R65" s="34">
        <v>542042572</v>
      </c>
      <c r="S65" s="34">
        <v>16349172</v>
      </c>
      <c r="T65" s="34">
        <v>525693400</v>
      </c>
      <c r="U65" s="34">
        <v>0</v>
      </c>
      <c r="V65" s="34">
        <v>525693400</v>
      </c>
      <c r="W65" s="34">
        <v>0</v>
      </c>
      <c r="X65" s="34">
        <v>525693400</v>
      </c>
      <c r="Y65" s="34">
        <v>525693400</v>
      </c>
      <c r="Z65" s="34">
        <v>525693400</v>
      </c>
      <c r="AA65" s="34">
        <v>525693400</v>
      </c>
    </row>
    <row r="66" spans="1:27" ht="78.75" x14ac:dyDescent="0.25">
      <c r="A66" s="31" t="s">
        <v>77</v>
      </c>
      <c r="B66" s="32" t="s">
        <v>78</v>
      </c>
      <c r="C66" s="33" t="s">
        <v>50</v>
      </c>
      <c r="D66" s="31" t="s">
        <v>51</v>
      </c>
      <c r="E66" s="31" t="s">
        <v>216</v>
      </c>
      <c r="F66" s="31" t="s">
        <v>217</v>
      </c>
      <c r="G66" s="31" t="s">
        <v>218</v>
      </c>
      <c r="H66" s="31" t="s">
        <v>219</v>
      </c>
      <c r="I66" s="31"/>
      <c r="J66" s="31"/>
      <c r="K66" s="31"/>
      <c r="L66" s="31"/>
      <c r="M66" s="31" t="s">
        <v>27</v>
      </c>
      <c r="N66" s="31" t="s">
        <v>205</v>
      </c>
      <c r="O66" s="31" t="s">
        <v>28</v>
      </c>
      <c r="P66" s="32" t="s">
        <v>52</v>
      </c>
      <c r="Q66" s="34">
        <v>36505986621</v>
      </c>
      <c r="R66" s="34">
        <v>0</v>
      </c>
      <c r="S66" s="34">
        <v>2772359116</v>
      </c>
      <c r="T66" s="34">
        <v>33733627505</v>
      </c>
      <c r="U66" s="34">
        <v>0</v>
      </c>
      <c r="V66" s="34">
        <v>33733627505</v>
      </c>
      <c r="W66" s="34">
        <v>0</v>
      </c>
      <c r="X66" s="34">
        <v>33733627505</v>
      </c>
      <c r="Y66" s="34">
        <v>33733627505</v>
      </c>
      <c r="Z66" s="34">
        <v>33733627505</v>
      </c>
      <c r="AA66" s="34">
        <v>33733627505</v>
      </c>
    </row>
    <row r="67" spans="1:27" ht="78.75" x14ac:dyDescent="0.25">
      <c r="A67" s="31" t="s">
        <v>77</v>
      </c>
      <c r="B67" s="32" t="s">
        <v>78</v>
      </c>
      <c r="C67" s="33" t="s">
        <v>53</v>
      </c>
      <c r="D67" s="31" t="s">
        <v>51</v>
      </c>
      <c r="E67" s="31" t="s">
        <v>216</v>
      </c>
      <c r="F67" s="31" t="s">
        <v>217</v>
      </c>
      <c r="G67" s="31" t="s">
        <v>220</v>
      </c>
      <c r="H67" s="31" t="s">
        <v>219</v>
      </c>
      <c r="I67" s="31"/>
      <c r="J67" s="31"/>
      <c r="K67" s="31"/>
      <c r="L67" s="31"/>
      <c r="M67" s="31" t="s">
        <v>27</v>
      </c>
      <c r="N67" s="31" t="s">
        <v>205</v>
      </c>
      <c r="O67" s="31" t="s">
        <v>28</v>
      </c>
      <c r="P67" s="32" t="s">
        <v>52</v>
      </c>
      <c r="Q67" s="34">
        <v>5442546450</v>
      </c>
      <c r="R67" s="34">
        <v>0</v>
      </c>
      <c r="S67" s="34">
        <v>796154843</v>
      </c>
      <c r="T67" s="34">
        <v>4646391607</v>
      </c>
      <c r="U67" s="34">
        <v>0</v>
      </c>
      <c r="V67" s="34">
        <v>4646391607</v>
      </c>
      <c r="W67" s="34">
        <v>0</v>
      </c>
      <c r="X67" s="34">
        <v>4646391607</v>
      </c>
      <c r="Y67" s="34">
        <v>4646391607</v>
      </c>
      <c r="Z67" s="34">
        <v>4646391607</v>
      </c>
      <c r="AA67" s="34">
        <v>4646391607</v>
      </c>
    </row>
    <row r="68" spans="1:27" ht="56.25" x14ac:dyDescent="0.25">
      <c r="A68" s="31" t="s">
        <v>77</v>
      </c>
      <c r="B68" s="32" t="s">
        <v>78</v>
      </c>
      <c r="C68" s="33" t="s">
        <v>54</v>
      </c>
      <c r="D68" s="31" t="s">
        <v>51</v>
      </c>
      <c r="E68" s="31" t="s">
        <v>216</v>
      </c>
      <c r="F68" s="31" t="s">
        <v>217</v>
      </c>
      <c r="G68" s="31" t="s">
        <v>221</v>
      </c>
      <c r="H68" s="31" t="s">
        <v>222</v>
      </c>
      <c r="I68" s="31"/>
      <c r="J68" s="31"/>
      <c r="K68" s="31"/>
      <c r="L68" s="31"/>
      <c r="M68" s="31" t="s">
        <v>27</v>
      </c>
      <c r="N68" s="31" t="s">
        <v>205</v>
      </c>
      <c r="O68" s="31" t="s">
        <v>28</v>
      </c>
      <c r="P68" s="32" t="s">
        <v>55</v>
      </c>
      <c r="Q68" s="34">
        <v>170050000</v>
      </c>
      <c r="R68" s="34">
        <v>4142500</v>
      </c>
      <c r="S68" s="34">
        <v>0</v>
      </c>
      <c r="T68" s="34">
        <v>174192500</v>
      </c>
      <c r="U68" s="34">
        <v>0</v>
      </c>
      <c r="V68" s="34">
        <v>174192500</v>
      </c>
      <c r="W68" s="34">
        <v>0</v>
      </c>
      <c r="X68" s="34">
        <v>173192500</v>
      </c>
      <c r="Y68" s="34">
        <v>128492500</v>
      </c>
      <c r="Z68" s="34">
        <v>128492500</v>
      </c>
      <c r="AA68" s="34">
        <v>128492500</v>
      </c>
    </row>
    <row r="69" spans="1:27" ht="56.25" x14ac:dyDescent="0.25">
      <c r="A69" s="31" t="s">
        <v>77</v>
      </c>
      <c r="B69" s="32" t="s">
        <v>78</v>
      </c>
      <c r="C69" s="33" t="s">
        <v>56</v>
      </c>
      <c r="D69" s="31" t="s">
        <v>51</v>
      </c>
      <c r="E69" s="31" t="s">
        <v>216</v>
      </c>
      <c r="F69" s="31" t="s">
        <v>217</v>
      </c>
      <c r="G69" s="31" t="s">
        <v>223</v>
      </c>
      <c r="H69" s="31" t="s">
        <v>57</v>
      </c>
      <c r="I69" s="31"/>
      <c r="J69" s="31"/>
      <c r="K69" s="31"/>
      <c r="L69" s="31"/>
      <c r="M69" s="31" t="s">
        <v>27</v>
      </c>
      <c r="N69" s="31" t="s">
        <v>205</v>
      </c>
      <c r="O69" s="31" t="s">
        <v>28</v>
      </c>
      <c r="P69" s="32" t="s">
        <v>58</v>
      </c>
      <c r="Q69" s="34">
        <v>80282474</v>
      </c>
      <c r="R69" s="34">
        <v>10645497031</v>
      </c>
      <c r="S69" s="34">
        <v>1912077615</v>
      </c>
      <c r="T69" s="34">
        <v>8813701890</v>
      </c>
      <c r="U69" s="34">
        <v>0</v>
      </c>
      <c r="V69" s="34">
        <v>8813701890</v>
      </c>
      <c r="W69" s="34">
        <v>0</v>
      </c>
      <c r="X69" s="34">
        <v>7967589929</v>
      </c>
      <c r="Y69" s="34">
        <v>879508850</v>
      </c>
      <c r="Z69" s="34">
        <v>879508850</v>
      </c>
      <c r="AA69" s="34">
        <v>879508850</v>
      </c>
    </row>
    <row r="70" spans="1:27" ht="90" x14ac:dyDescent="0.25">
      <c r="A70" s="31" t="s">
        <v>77</v>
      </c>
      <c r="B70" s="32" t="s">
        <v>78</v>
      </c>
      <c r="C70" s="33" t="s">
        <v>74</v>
      </c>
      <c r="D70" s="31" t="s">
        <v>51</v>
      </c>
      <c r="E70" s="31" t="s">
        <v>216</v>
      </c>
      <c r="F70" s="31" t="s">
        <v>217</v>
      </c>
      <c r="G70" s="31" t="s">
        <v>234</v>
      </c>
      <c r="H70" s="31" t="s">
        <v>227</v>
      </c>
      <c r="I70" s="31"/>
      <c r="J70" s="31"/>
      <c r="K70" s="31"/>
      <c r="L70" s="31"/>
      <c r="M70" s="31" t="s">
        <v>60</v>
      </c>
      <c r="N70" s="31" t="s">
        <v>212</v>
      </c>
      <c r="O70" s="31" t="s">
        <v>28</v>
      </c>
      <c r="P70" s="32" t="s">
        <v>63</v>
      </c>
      <c r="Q70" s="34">
        <v>30158004835</v>
      </c>
      <c r="R70" s="34">
        <v>0</v>
      </c>
      <c r="S70" s="34">
        <v>38262753</v>
      </c>
      <c r="T70" s="34">
        <v>30119742082</v>
      </c>
      <c r="U70" s="34">
        <v>0</v>
      </c>
      <c r="V70" s="34">
        <v>29223968669.509998</v>
      </c>
      <c r="W70" s="34">
        <v>895773412.49000001</v>
      </c>
      <c r="X70" s="34">
        <v>29223968669.509998</v>
      </c>
      <c r="Y70" s="34">
        <v>27621518221.310001</v>
      </c>
      <c r="Z70" s="34">
        <v>27621518221.310001</v>
      </c>
      <c r="AA70" s="34">
        <v>27621518221.310001</v>
      </c>
    </row>
    <row r="71" spans="1:27" ht="90" x14ac:dyDescent="0.25">
      <c r="A71" s="31" t="s">
        <v>77</v>
      </c>
      <c r="B71" s="32" t="s">
        <v>78</v>
      </c>
      <c r="C71" s="33" t="s">
        <v>62</v>
      </c>
      <c r="D71" s="31" t="s">
        <v>51</v>
      </c>
      <c r="E71" s="31" t="s">
        <v>216</v>
      </c>
      <c r="F71" s="31" t="s">
        <v>217</v>
      </c>
      <c r="G71" s="31" t="s">
        <v>226</v>
      </c>
      <c r="H71" s="31" t="s">
        <v>227</v>
      </c>
      <c r="I71" s="31"/>
      <c r="J71" s="31"/>
      <c r="K71" s="31"/>
      <c r="L71" s="31"/>
      <c r="M71" s="31" t="s">
        <v>60</v>
      </c>
      <c r="N71" s="31" t="s">
        <v>212</v>
      </c>
      <c r="O71" s="31" t="s">
        <v>28</v>
      </c>
      <c r="P71" s="32" t="s">
        <v>63</v>
      </c>
      <c r="Q71" s="34">
        <v>0</v>
      </c>
      <c r="R71" s="34">
        <v>372073277055</v>
      </c>
      <c r="S71" s="34">
        <v>63615306003</v>
      </c>
      <c r="T71" s="34">
        <v>308457971052</v>
      </c>
      <c r="U71" s="34">
        <v>0</v>
      </c>
      <c r="V71" s="34">
        <v>308123875344</v>
      </c>
      <c r="W71" s="34">
        <v>334095708</v>
      </c>
      <c r="X71" s="34">
        <v>306514481378</v>
      </c>
      <c r="Y71" s="34">
        <v>256336112199</v>
      </c>
      <c r="Z71" s="34">
        <v>256336112199</v>
      </c>
      <c r="AA71" s="34">
        <v>256336112199</v>
      </c>
    </row>
    <row r="72" spans="1:27" ht="56.25" x14ac:dyDescent="0.25">
      <c r="A72" s="31" t="s">
        <v>77</v>
      </c>
      <c r="B72" s="32" t="s">
        <v>78</v>
      </c>
      <c r="C72" s="33" t="s">
        <v>64</v>
      </c>
      <c r="D72" s="31" t="s">
        <v>51</v>
      </c>
      <c r="E72" s="31" t="s">
        <v>216</v>
      </c>
      <c r="F72" s="31" t="s">
        <v>217</v>
      </c>
      <c r="G72" s="31" t="s">
        <v>226</v>
      </c>
      <c r="H72" s="31" t="s">
        <v>230</v>
      </c>
      <c r="I72" s="31"/>
      <c r="J72" s="31"/>
      <c r="K72" s="31"/>
      <c r="L72" s="31"/>
      <c r="M72" s="31" t="s">
        <v>27</v>
      </c>
      <c r="N72" s="31" t="s">
        <v>205</v>
      </c>
      <c r="O72" s="31" t="s">
        <v>28</v>
      </c>
      <c r="P72" s="32" t="s">
        <v>65</v>
      </c>
      <c r="Q72" s="34">
        <v>63447488353</v>
      </c>
      <c r="R72" s="34">
        <v>18298734823</v>
      </c>
      <c r="S72" s="34">
        <v>4564504830</v>
      </c>
      <c r="T72" s="34">
        <v>77181718346</v>
      </c>
      <c r="U72" s="34">
        <v>0</v>
      </c>
      <c r="V72" s="34">
        <v>74248444972</v>
      </c>
      <c r="W72" s="34">
        <v>2933273374</v>
      </c>
      <c r="X72" s="34">
        <v>74128022443</v>
      </c>
      <c r="Y72" s="34">
        <v>65778279810</v>
      </c>
      <c r="Z72" s="34">
        <v>65778279810</v>
      </c>
      <c r="AA72" s="34">
        <v>65778279810</v>
      </c>
    </row>
    <row r="73" spans="1:27" ht="45" x14ac:dyDescent="0.25">
      <c r="A73" s="31" t="s">
        <v>77</v>
      </c>
      <c r="B73" s="32" t="s">
        <v>78</v>
      </c>
      <c r="C73" s="33" t="s">
        <v>66</v>
      </c>
      <c r="D73" s="31" t="s">
        <v>51</v>
      </c>
      <c r="E73" s="31" t="s">
        <v>216</v>
      </c>
      <c r="F73" s="31" t="s">
        <v>217</v>
      </c>
      <c r="G73" s="31" t="s">
        <v>212</v>
      </c>
      <c r="H73" s="31" t="s">
        <v>231</v>
      </c>
      <c r="I73" s="31"/>
      <c r="J73" s="31"/>
      <c r="K73" s="31"/>
      <c r="L73" s="31"/>
      <c r="M73" s="31" t="s">
        <v>60</v>
      </c>
      <c r="N73" s="31" t="s">
        <v>232</v>
      </c>
      <c r="O73" s="31" t="s">
        <v>28</v>
      </c>
      <c r="P73" s="32" t="s">
        <v>67</v>
      </c>
      <c r="Q73" s="34">
        <v>0</v>
      </c>
      <c r="R73" s="34">
        <v>20642797880</v>
      </c>
      <c r="S73" s="34">
        <v>531866772</v>
      </c>
      <c r="T73" s="34">
        <v>20110931108</v>
      </c>
      <c r="U73" s="34">
        <v>0</v>
      </c>
      <c r="V73" s="34">
        <v>18107738216</v>
      </c>
      <c r="W73" s="34">
        <v>2003192892</v>
      </c>
      <c r="X73" s="34">
        <v>17381234000</v>
      </c>
      <c r="Y73" s="34">
        <v>13619698714</v>
      </c>
      <c r="Z73" s="34">
        <v>13619698714</v>
      </c>
      <c r="AA73" s="34">
        <v>13619698714</v>
      </c>
    </row>
    <row r="74" spans="1:27" ht="45" x14ac:dyDescent="0.25">
      <c r="A74" s="31" t="s">
        <v>77</v>
      </c>
      <c r="B74" s="32" t="s">
        <v>78</v>
      </c>
      <c r="C74" s="33" t="s">
        <v>66</v>
      </c>
      <c r="D74" s="31" t="s">
        <v>51</v>
      </c>
      <c r="E74" s="31" t="s">
        <v>216</v>
      </c>
      <c r="F74" s="31" t="s">
        <v>217</v>
      </c>
      <c r="G74" s="31" t="s">
        <v>212</v>
      </c>
      <c r="H74" s="31" t="s">
        <v>231</v>
      </c>
      <c r="I74" s="31"/>
      <c r="J74" s="31"/>
      <c r="K74" s="31"/>
      <c r="L74" s="31"/>
      <c r="M74" s="31" t="s">
        <v>27</v>
      </c>
      <c r="N74" s="31" t="s">
        <v>229</v>
      </c>
      <c r="O74" s="31" t="s">
        <v>28</v>
      </c>
      <c r="P74" s="32" t="s">
        <v>67</v>
      </c>
      <c r="Q74" s="34">
        <v>1243830140</v>
      </c>
      <c r="R74" s="34">
        <v>19843229956</v>
      </c>
      <c r="S74" s="34">
        <v>453597525</v>
      </c>
      <c r="T74" s="34">
        <v>20633462571</v>
      </c>
      <c r="U74" s="34">
        <v>0</v>
      </c>
      <c r="V74" s="34">
        <v>8498891567</v>
      </c>
      <c r="W74" s="34">
        <v>12134571004</v>
      </c>
      <c r="X74" s="34">
        <v>7321453879</v>
      </c>
      <c r="Y74" s="34">
        <v>3772798894</v>
      </c>
      <c r="Z74" s="34">
        <v>3772798894</v>
      </c>
      <c r="AA74" s="34">
        <v>3772798894</v>
      </c>
    </row>
    <row r="75" spans="1:27" ht="45" x14ac:dyDescent="0.25">
      <c r="A75" s="31" t="s">
        <v>77</v>
      </c>
      <c r="B75" s="32" t="s">
        <v>78</v>
      </c>
      <c r="C75" s="33" t="s">
        <v>66</v>
      </c>
      <c r="D75" s="31" t="s">
        <v>51</v>
      </c>
      <c r="E75" s="31" t="s">
        <v>216</v>
      </c>
      <c r="F75" s="31" t="s">
        <v>217</v>
      </c>
      <c r="G75" s="31" t="s">
        <v>212</v>
      </c>
      <c r="H75" s="31" t="s">
        <v>231</v>
      </c>
      <c r="I75" s="31"/>
      <c r="J75" s="31"/>
      <c r="K75" s="31"/>
      <c r="L75" s="31"/>
      <c r="M75" s="31" t="s">
        <v>27</v>
      </c>
      <c r="N75" s="31" t="s">
        <v>205</v>
      </c>
      <c r="O75" s="31" t="s">
        <v>28</v>
      </c>
      <c r="P75" s="32" t="s">
        <v>67</v>
      </c>
      <c r="Q75" s="34">
        <v>13938642783</v>
      </c>
      <c r="R75" s="34">
        <v>102186227281</v>
      </c>
      <c r="S75" s="34">
        <v>804840545</v>
      </c>
      <c r="T75" s="34">
        <v>115320029519</v>
      </c>
      <c r="U75" s="34">
        <v>0</v>
      </c>
      <c r="V75" s="34">
        <v>114203546073</v>
      </c>
      <c r="W75" s="34">
        <v>1116483446</v>
      </c>
      <c r="X75" s="34">
        <v>112678599329</v>
      </c>
      <c r="Y75" s="34">
        <v>95429580957.940002</v>
      </c>
      <c r="Z75" s="34">
        <v>95429580957.940002</v>
      </c>
      <c r="AA75" s="34">
        <v>95429580957.940002</v>
      </c>
    </row>
    <row r="76" spans="1:27" ht="56.25" x14ac:dyDescent="0.25">
      <c r="A76" s="31" t="s">
        <v>77</v>
      </c>
      <c r="B76" s="32" t="s">
        <v>78</v>
      </c>
      <c r="C76" s="33" t="s">
        <v>68</v>
      </c>
      <c r="D76" s="31" t="s">
        <v>51</v>
      </c>
      <c r="E76" s="31" t="s">
        <v>233</v>
      </c>
      <c r="F76" s="31" t="s">
        <v>217</v>
      </c>
      <c r="G76" s="31" t="s">
        <v>218</v>
      </c>
      <c r="H76" s="31" t="s">
        <v>230</v>
      </c>
      <c r="I76" s="31"/>
      <c r="J76" s="31"/>
      <c r="K76" s="31"/>
      <c r="L76" s="31"/>
      <c r="M76" s="31" t="s">
        <v>27</v>
      </c>
      <c r="N76" s="31" t="s">
        <v>205</v>
      </c>
      <c r="O76" s="31" t="s">
        <v>28</v>
      </c>
      <c r="P76" s="32" t="s">
        <v>65</v>
      </c>
      <c r="Q76" s="34">
        <v>273294341</v>
      </c>
      <c r="R76" s="34">
        <v>0</v>
      </c>
      <c r="S76" s="34">
        <v>9543341</v>
      </c>
      <c r="T76" s="34">
        <v>263751000</v>
      </c>
      <c r="U76" s="34">
        <v>0</v>
      </c>
      <c r="V76" s="34">
        <v>263751000</v>
      </c>
      <c r="W76" s="34">
        <v>0</v>
      </c>
      <c r="X76" s="34">
        <v>263751000</v>
      </c>
      <c r="Y76" s="34">
        <v>195237000</v>
      </c>
      <c r="Z76" s="34">
        <v>195237000</v>
      </c>
      <c r="AA76" s="34">
        <v>195237000</v>
      </c>
    </row>
    <row r="77" spans="1:27" ht="45" x14ac:dyDescent="0.25">
      <c r="A77" s="31" t="s">
        <v>77</v>
      </c>
      <c r="B77" s="32" t="s">
        <v>78</v>
      </c>
      <c r="C77" s="33" t="s">
        <v>69</v>
      </c>
      <c r="D77" s="31" t="s">
        <v>51</v>
      </c>
      <c r="E77" s="31" t="s">
        <v>233</v>
      </c>
      <c r="F77" s="31" t="s">
        <v>217</v>
      </c>
      <c r="G77" s="31" t="s">
        <v>220</v>
      </c>
      <c r="H77" s="31" t="s">
        <v>70</v>
      </c>
      <c r="I77" s="31"/>
      <c r="J77" s="31"/>
      <c r="K77" s="31"/>
      <c r="L77" s="31"/>
      <c r="M77" s="31" t="s">
        <v>27</v>
      </c>
      <c r="N77" s="31" t="s">
        <v>205</v>
      </c>
      <c r="O77" s="31" t="s">
        <v>28</v>
      </c>
      <c r="P77" s="32" t="s">
        <v>71</v>
      </c>
      <c r="Q77" s="34">
        <v>11167347434</v>
      </c>
      <c r="R77" s="34">
        <v>3354491288</v>
      </c>
      <c r="S77" s="34">
        <v>674432295</v>
      </c>
      <c r="T77" s="34">
        <v>13847406427</v>
      </c>
      <c r="U77" s="34">
        <v>0</v>
      </c>
      <c r="V77" s="34">
        <v>13744668517.83</v>
      </c>
      <c r="W77" s="34">
        <v>102737909.17</v>
      </c>
      <c r="X77" s="34">
        <v>13335527758.57</v>
      </c>
      <c r="Y77" s="34">
        <v>8304538029.96</v>
      </c>
      <c r="Z77" s="34">
        <v>8304538029.96</v>
      </c>
      <c r="AA77" s="34">
        <v>8304538029.96</v>
      </c>
    </row>
    <row r="78" spans="1:27" ht="22.5" x14ac:dyDescent="0.25">
      <c r="A78" s="31" t="s">
        <v>79</v>
      </c>
      <c r="B78" s="32" t="s">
        <v>80</v>
      </c>
      <c r="C78" s="33" t="s">
        <v>34</v>
      </c>
      <c r="D78" s="31" t="s">
        <v>26</v>
      </c>
      <c r="E78" s="31" t="s">
        <v>206</v>
      </c>
      <c r="F78" s="31"/>
      <c r="G78" s="31"/>
      <c r="H78" s="31"/>
      <c r="I78" s="31"/>
      <c r="J78" s="31"/>
      <c r="K78" s="31"/>
      <c r="L78" s="31"/>
      <c r="M78" s="31" t="s">
        <v>27</v>
      </c>
      <c r="N78" s="31" t="s">
        <v>205</v>
      </c>
      <c r="O78" s="31" t="s">
        <v>28</v>
      </c>
      <c r="P78" s="32" t="s">
        <v>35</v>
      </c>
      <c r="Q78" s="34">
        <v>11150059</v>
      </c>
      <c r="R78" s="34">
        <v>137553824</v>
      </c>
      <c r="S78" s="34">
        <v>1683325</v>
      </c>
      <c r="T78" s="34">
        <v>147020558</v>
      </c>
      <c r="U78" s="34">
        <v>0</v>
      </c>
      <c r="V78" s="34">
        <v>147020558</v>
      </c>
      <c r="W78" s="34">
        <v>0</v>
      </c>
      <c r="X78" s="34">
        <v>74539854</v>
      </c>
      <c r="Y78" s="34">
        <v>64033854</v>
      </c>
      <c r="Z78" s="34">
        <v>64033854</v>
      </c>
      <c r="AA78" s="34">
        <v>64033854</v>
      </c>
    </row>
    <row r="79" spans="1:27" ht="22.5" x14ac:dyDescent="0.25">
      <c r="A79" s="31" t="s">
        <v>79</v>
      </c>
      <c r="B79" s="32" t="s">
        <v>80</v>
      </c>
      <c r="C79" s="33" t="s">
        <v>44</v>
      </c>
      <c r="D79" s="31" t="s">
        <v>26</v>
      </c>
      <c r="E79" s="31" t="s">
        <v>215</v>
      </c>
      <c r="F79" s="31" t="s">
        <v>204</v>
      </c>
      <c r="G79" s="31"/>
      <c r="H79" s="31"/>
      <c r="I79" s="31"/>
      <c r="J79" s="31"/>
      <c r="K79" s="31"/>
      <c r="L79" s="31"/>
      <c r="M79" s="31" t="s">
        <v>27</v>
      </c>
      <c r="N79" s="31" t="s">
        <v>205</v>
      </c>
      <c r="O79" s="31" t="s">
        <v>28</v>
      </c>
      <c r="P79" s="32" t="s">
        <v>45</v>
      </c>
      <c r="Q79" s="34">
        <v>0</v>
      </c>
      <c r="R79" s="34">
        <v>186306901</v>
      </c>
      <c r="S79" s="34">
        <v>833699</v>
      </c>
      <c r="T79" s="34">
        <v>185473202</v>
      </c>
      <c r="U79" s="34">
        <v>0</v>
      </c>
      <c r="V79" s="34">
        <v>185473202</v>
      </c>
      <c r="W79" s="34">
        <v>0</v>
      </c>
      <c r="X79" s="34">
        <v>185473202</v>
      </c>
      <c r="Y79" s="34">
        <v>185473202</v>
      </c>
      <c r="Z79" s="34">
        <v>185473202</v>
      </c>
      <c r="AA79" s="34">
        <v>185473202</v>
      </c>
    </row>
    <row r="80" spans="1:27" ht="78.75" x14ac:dyDescent="0.25">
      <c r="A80" s="31" t="s">
        <v>79</v>
      </c>
      <c r="B80" s="32" t="s">
        <v>80</v>
      </c>
      <c r="C80" s="33" t="s">
        <v>50</v>
      </c>
      <c r="D80" s="31" t="s">
        <v>51</v>
      </c>
      <c r="E80" s="31" t="s">
        <v>216</v>
      </c>
      <c r="F80" s="31" t="s">
        <v>217</v>
      </c>
      <c r="G80" s="31" t="s">
        <v>218</v>
      </c>
      <c r="H80" s="31" t="s">
        <v>219</v>
      </c>
      <c r="I80" s="31"/>
      <c r="J80" s="31"/>
      <c r="K80" s="31"/>
      <c r="L80" s="31"/>
      <c r="M80" s="31" t="s">
        <v>27</v>
      </c>
      <c r="N80" s="31" t="s">
        <v>205</v>
      </c>
      <c r="O80" s="31" t="s">
        <v>28</v>
      </c>
      <c r="P80" s="32" t="s">
        <v>52</v>
      </c>
      <c r="Q80" s="34">
        <v>6934444767</v>
      </c>
      <c r="R80" s="34">
        <v>1780731781</v>
      </c>
      <c r="S80" s="34">
        <v>6586665</v>
      </c>
      <c r="T80" s="34">
        <v>8708589883</v>
      </c>
      <c r="U80" s="34">
        <v>0</v>
      </c>
      <c r="V80" s="34">
        <v>6927858102</v>
      </c>
      <c r="W80" s="34">
        <v>1780731781</v>
      </c>
      <c r="X80" s="34">
        <v>6926440561</v>
      </c>
      <c r="Y80" s="34">
        <v>6568788294</v>
      </c>
      <c r="Z80" s="34">
        <v>6568788294</v>
      </c>
      <c r="AA80" s="34">
        <v>6568788294</v>
      </c>
    </row>
    <row r="81" spans="1:27" ht="78.75" x14ac:dyDescent="0.25">
      <c r="A81" s="31" t="s">
        <v>79</v>
      </c>
      <c r="B81" s="32" t="s">
        <v>80</v>
      </c>
      <c r="C81" s="33" t="s">
        <v>53</v>
      </c>
      <c r="D81" s="31" t="s">
        <v>51</v>
      </c>
      <c r="E81" s="31" t="s">
        <v>216</v>
      </c>
      <c r="F81" s="31" t="s">
        <v>217</v>
      </c>
      <c r="G81" s="31" t="s">
        <v>220</v>
      </c>
      <c r="H81" s="31" t="s">
        <v>219</v>
      </c>
      <c r="I81" s="31"/>
      <c r="J81" s="31"/>
      <c r="K81" s="31"/>
      <c r="L81" s="31"/>
      <c r="M81" s="31" t="s">
        <v>27</v>
      </c>
      <c r="N81" s="31" t="s">
        <v>205</v>
      </c>
      <c r="O81" s="31" t="s">
        <v>28</v>
      </c>
      <c r="P81" s="32" t="s">
        <v>52</v>
      </c>
      <c r="Q81" s="34">
        <v>1251107589</v>
      </c>
      <c r="R81" s="34">
        <v>0</v>
      </c>
      <c r="S81" s="34">
        <v>0</v>
      </c>
      <c r="T81" s="34">
        <v>1251107589</v>
      </c>
      <c r="U81" s="34">
        <v>0</v>
      </c>
      <c r="V81" s="34">
        <v>1251107589</v>
      </c>
      <c r="W81" s="34">
        <v>0</v>
      </c>
      <c r="X81" s="34">
        <v>1251107589</v>
      </c>
      <c r="Y81" s="34">
        <v>1102835283.49</v>
      </c>
      <c r="Z81" s="34">
        <v>1102835283.49</v>
      </c>
      <c r="AA81" s="34">
        <v>1102835283.49</v>
      </c>
    </row>
    <row r="82" spans="1:27" ht="56.25" x14ac:dyDescent="0.25">
      <c r="A82" s="31" t="s">
        <v>79</v>
      </c>
      <c r="B82" s="32" t="s">
        <v>80</v>
      </c>
      <c r="C82" s="33" t="s">
        <v>54</v>
      </c>
      <c r="D82" s="31" t="s">
        <v>51</v>
      </c>
      <c r="E82" s="31" t="s">
        <v>216</v>
      </c>
      <c r="F82" s="31" t="s">
        <v>217</v>
      </c>
      <c r="G82" s="31" t="s">
        <v>221</v>
      </c>
      <c r="H82" s="31" t="s">
        <v>222</v>
      </c>
      <c r="I82" s="31"/>
      <c r="J82" s="31"/>
      <c r="K82" s="31"/>
      <c r="L82" s="31"/>
      <c r="M82" s="31" t="s">
        <v>27</v>
      </c>
      <c r="N82" s="31" t="s">
        <v>205</v>
      </c>
      <c r="O82" s="31" t="s">
        <v>28</v>
      </c>
      <c r="P82" s="32" t="s">
        <v>55</v>
      </c>
      <c r="Q82" s="34">
        <v>510250000</v>
      </c>
      <c r="R82" s="34">
        <v>68057889</v>
      </c>
      <c r="S82" s="34">
        <v>9626663</v>
      </c>
      <c r="T82" s="34">
        <v>568681226</v>
      </c>
      <c r="U82" s="34">
        <v>0</v>
      </c>
      <c r="V82" s="34">
        <v>516670001</v>
      </c>
      <c r="W82" s="34">
        <v>52011225</v>
      </c>
      <c r="X82" s="34">
        <v>514913350</v>
      </c>
      <c r="Y82" s="34">
        <v>347246389</v>
      </c>
      <c r="Z82" s="34">
        <v>347246389</v>
      </c>
      <c r="AA82" s="34">
        <v>347246389</v>
      </c>
    </row>
    <row r="83" spans="1:27" ht="56.25" x14ac:dyDescent="0.25">
      <c r="A83" s="31" t="s">
        <v>79</v>
      </c>
      <c r="B83" s="32" t="s">
        <v>80</v>
      </c>
      <c r="C83" s="33" t="s">
        <v>56</v>
      </c>
      <c r="D83" s="31" t="s">
        <v>51</v>
      </c>
      <c r="E83" s="31" t="s">
        <v>216</v>
      </c>
      <c r="F83" s="31" t="s">
        <v>217</v>
      </c>
      <c r="G83" s="31" t="s">
        <v>223</v>
      </c>
      <c r="H83" s="31" t="s">
        <v>57</v>
      </c>
      <c r="I83" s="31"/>
      <c r="J83" s="31"/>
      <c r="K83" s="31"/>
      <c r="L83" s="31"/>
      <c r="M83" s="31" t="s">
        <v>27</v>
      </c>
      <c r="N83" s="31" t="s">
        <v>205</v>
      </c>
      <c r="O83" s="31" t="s">
        <v>28</v>
      </c>
      <c r="P83" s="32" t="s">
        <v>58</v>
      </c>
      <c r="Q83" s="34">
        <v>242776151</v>
      </c>
      <c r="R83" s="34">
        <v>22666895369</v>
      </c>
      <c r="S83" s="34">
        <v>7574322390</v>
      </c>
      <c r="T83" s="34">
        <v>15335349130</v>
      </c>
      <c r="U83" s="34">
        <v>0</v>
      </c>
      <c r="V83" s="34">
        <v>15263791330</v>
      </c>
      <c r="W83" s="34">
        <v>71557800</v>
      </c>
      <c r="X83" s="34">
        <v>5487685519</v>
      </c>
      <c r="Y83" s="34">
        <v>3358414895</v>
      </c>
      <c r="Z83" s="34">
        <v>3358414895</v>
      </c>
      <c r="AA83" s="34">
        <v>3358414895</v>
      </c>
    </row>
    <row r="84" spans="1:27" ht="90" x14ac:dyDescent="0.25">
      <c r="A84" s="31" t="s">
        <v>79</v>
      </c>
      <c r="B84" s="32" t="s">
        <v>80</v>
      </c>
      <c r="C84" s="33" t="s">
        <v>74</v>
      </c>
      <c r="D84" s="31" t="s">
        <v>51</v>
      </c>
      <c r="E84" s="31" t="s">
        <v>216</v>
      </c>
      <c r="F84" s="31" t="s">
        <v>217</v>
      </c>
      <c r="G84" s="31" t="s">
        <v>234</v>
      </c>
      <c r="H84" s="31" t="s">
        <v>227</v>
      </c>
      <c r="I84" s="31"/>
      <c r="J84" s="31"/>
      <c r="K84" s="31"/>
      <c r="L84" s="31"/>
      <c r="M84" s="31" t="s">
        <v>60</v>
      </c>
      <c r="N84" s="31" t="s">
        <v>212</v>
      </c>
      <c r="O84" s="31" t="s">
        <v>28</v>
      </c>
      <c r="P84" s="32" t="s">
        <v>63</v>
      </c>
      <c r="Q84" s="34">
        <v>32442160963</v>
      </c>
      <c r="R84" s="34">
        <v>9893952</v>
      </c>
      <c r="S84" s="34">
        <v>0</v>
      </c>
      <c r="T84" s="34">
        <v>32452054915</v>
      </c>
      <c r="U84" s="34">
        <v>0</v>
      </c>
      <c r="V84" s="34">
        <v>32451801393</v>
      </c>
      <c r="W84" s="34">
        <v>253522</v>
      </c>
      <c r="X84" s="34">
        <v>32451801393</v>
      </c>
      <c r="Y84" s="34">
        <v>32451801393</v>
      </c>
      <c r="Z84" s="34">
        <v>32451801393</v>
      </c>
      <c r="AA84" s="34">
        <v>32451801393</v>
      </c>
    </row>
    <row r="85" spans="1:27" ht="90" x14ac:dyDescent="0.25">
      <c r="A85" s="31" t="s">
        <v>79</v>
      </c>
      <c r="B85" s="32" t="s">
        <v>80</v>
      </c>
      <c r="C85" s="33" t="s">
        <v>62</v>
      </c>
      <c r="D85" s="31" t="s">
        <v>51</v>
      </c>
      <c r="E85" s="31" t="s">
        <v>216</v>
      </c>
      <c r="F85" s="31" t="s">
        <v>217</v>
      </c>
      <c r="G85" s="31" t="s">
        <v>226</v>
      </c>
      <c r="H85" s="31" t="s">
        <v>227</v>
      </c>
      <c r="I85" s="31"/>
      <c r="J85" s="31"/>
      <c r="K85" s="31"/>
      <c r="L85" s="31"/>
      <c r="M85" s="31" t="s">
        <v>60</v>
      </c>
      <c r="N85" s="31" t="s">
        <v>212</v>
      </c>
      <c r="O85" s="31" t="s">
        <v>28</v>
      </c>
      <c r="P85" s="32" t="s">
        <v>63</v>
      </c>
      <c r="Q85" s="34">
        <v>0</v>
      </c>
      <c r="R85" s="34">
        <v>389954352688</v>
      </c>
      <c r="S85" s="34">
        <v>42531558705</v>
      </c>
      <c r="T85" s="34">
        <v>347422793983</v>
      </c>
      <c r="U85" s="34">
        <v>0</v>
      </c>
      <c r="V85" s="34">
        <v>347381856690</v>
      </c>
      <c r="W85" s="34">
        <v>40937293</v>
      </c>
      <c r="X85" s="34">
        <v>347329931355</v>
      </c>
      <c r="Y85" s="34">
        <v>281830299046.21002</v>
      </c>
      <c r="Z85" s="34">
        <v>281830299046.21002</v>
      </c>
      <c r="AA85" s="34">
        <v>281830299046.21002</v>
      </c>
    </row>
    <row r="86" spans="1:27" ht="90" x14ac:dyDescent="0.25">
      <c r="A86" s="31" t="s">
        <v>79</v>
      </c>
      <c r="B86" s="32" t="s">
        <v>80</v>
      </c>
      <c r="C86" s="33" t="s">
        <v>62</v>
      </c>
      <c r="D86" s="31" t="s">
        <v>51</v>
      </c>
      <c r="E86" s="31" t="s">
        <v>216</v>
      </c>
      <c r="F86" s="31" t="s">
        <v>217</v>
      </c>
      <c r="G86" s="31" t="s">
        <v>226</v>
      </c>
      <c r="H86" s="31" t="s">
        <v>227</v>
      </c>
      <c r="I86" s="31"/>
      <c r="J86" s="31"/>
      <c r="K86" s="31"/>
      <c r="L86" s="31"/>
      <c r="M86" s="31" t="s">
        <v>27</v>
      </c>
      <c r="N86" s="31" t="s">
        <v>228</v>
      </c>
      <c r="O86" s="31" t="s">
        <v>28</v>
      </c>
      <c r="P86" s="32" t="s">
        <v>63</v>
      </c>
      <c r="Q86" s="34">
        <v>0</v>
      </c>
      <c r="R86" s="34">
        <v>135847587</v>
      </c>
      <c r="S86" s="34">
        <v>6000000</v>
      </c>
      <c r="T86" s="34">
        <v>129847587</v>
      </c>
      <c r="U86" s="34">
        <v>0</v>
      </c>
      <c r="V86" s="34">
        <v>126023822</v>
      </c>
      <c r="W86" s="34">
        <v>3823765</v>
      </c>
      <c r="X86" s="34">
        <v>88432565</v>
      </c>
      <c r="Y86" s="34">
        <v>33264169</v>
      </c>
      <c r="Z86" s="34">
        <v>33264169</v>
      </c>
      <c r="AA86" s="34">
        <v>33264169</v>
      </c>
    </row>
    <row r="87" spans="1:27" ht="56.25" x14ac:dyDescent="0.25">
      <c r="A87" s="31" t="s">
        <v>79</v>
      </c>
      <c r="B87" s="32" t="s">
        <v>80</v>
      </c>
      <c r="C87" s="33" t="s">
        <v>64</v>
      </c>
      <c r="D87" s="31" t="s">
        <v>51</v>
      </c>
      <c r="E87" s="31" t="s">
        <v>216</v>
      </c>
      <c r="F87" s="31" t="s">
        <v>217</v>
      </c>
      <c r="G87" s="31" t="s">
        <v>226</v>
      </c>
      <c r="H87" s="31" t="s">
        <v>230</v>
      </c>
      <c r="I87" s="31"/>
      <c r="J87" s="31"/>
      <c r="K87" s="31"/>
      <c r="L87" s="31"/>
      <c r="M87" s="31" t="s">
        <v>27</v>
      </c>
      <c r="N87" s="31" t="s">
        <v>205</v>
      </c>
      <c r="O87" s="31" t="s">
        <v>28</v>
      </c>
      <c r="P87" s="32" t="s">
        <v>65</v>
      </c>
      <c r="Q87" s="34">
        <v>2734592513</v>
      </c>
      <c r="R87" s="34">
        <v>42079414092</v>
      </c>
      <c r="S87" s="34">
        <v>4295976270</v>
      </c>
      <c r="T87" s="34">
        <v>40518030335</v>
      </c>
      <c r="U87" s="34">
        <v>0</v>
      </c>
      <c r="V87" s="34">
        <v>40304187201</v>
      </c>
      <c r="W87" s="34">
        <v>213843134</v>
      </c>
      <c r="X87" s="34">
        <v>22050876382</v>
      </c>
      <c r="Y87" s="34">
        <v>15481365517.1</v>
      </c>
      <c r="Z87" s="34">
        <v>15481365517.1</v>
      </c>
      <c r="AA87" s="34">
        <v>15481365517.1</v>
      </c>
    </row>
    <row r="88" spans="1:27" ht="45" x14ac:dyDescent="0.25">
      <c r="A88" s="31" t="s">
        <v>79</v>
      </c>
      <c r="B88" s="32" t="s">
        <v>80</v>
      </c>
      <c r="C88" s="33" t="s">
        <v>66</v>
      </c>
      <c r="D88" s="31" t="s">
        <v>51</v>
      </c>
      <c r="E88" s="31" t="s">
        <v>216</v>
      </c>
      <c r="F88" s="31" t="s">
        <v>217</v>
      </c>
      <c r="G88" s="31" t="s">
        <v>212</v>
      </c>
      <c r="H88" s="31" t="s">
        <v>231</v>
      </c>
      <c r="I88" s="31"/>
      <c r="J88" s="31"/>
      <c r="K88" s="31"/>
      <c r="L88" s="31"/>
      <c r="M88" s="31" t="s">
        <v>60</v>
      </c>
      <c r="N88" s="31" t="s">
        <v>232</v>
      </c>
      <c r="O88" s="31" t="s">
        <v>28</v>
      </c>
      <c r="P88" s="32" t="s">
        <v>67</v>
      </c>
      <c r="Q88" s="34">
        <v>0</v>
      </c>
      <c r="R88" s="34">
        <v>4175480343</v>
      </c>
      <c r="S88" s="34">
        <v>0</v>
      </c>
      <c r="T88" s="34">
        <v>4175480343</v>
      </c>
      <c r="U88" s="34">
        <v>0</v>
      </c>
      <c r="V88" s="34">
        <v>3669615554</v>
      </c>
      <c r="W88" s="34">
        <v>505864789</v>
      </c>
      <c r="X88" s="34">
        <v>3669615554</v>
      </c>
      <c r="Y88" s="34">
        <v>2744364421.7800002</v>
      </c>
      <c r="Z88" s="34">
        <v>2744364421.7800002</v>
      </c>
      <c r="AA88" s="34">
        <v>2744364421.7800002</v>
      </c>
    </row>
    <row r="89" spans="1:27" ht="45" x14ac:dyDescent="0.25">
      <c r="A89" s="31" t="s">
        <v>79</v>
      </c>
      <c r="B89" s="32" t="s">
        <v>80</v>
      </c>
      <c r="C89" s="33" t="s">
        <v>66</v>
      </c>
      <c r="D89" s="31" t="s">
        <v>51</v>
      </c>
      <c r="E89" s="31" t="s">
        <v>216</v>
      </c>
      <c r="F89" s="31" t="s">
        <v>217</v>
      </c>
      <c r="G89" s="31" t="s">
        <v>212</v>
      </c>
      <c r="H89" s="31" t="s">
        <v>231</v>
      </c>
      <c r="I89" s="31"/>
      <c r="J89" s="31"/>
      <c r="K89" s="31"/>
      <c r="L89" s="31"/>
      <c r="M89" s="31" t="s">
        <v>27</v>
      </c>
      <c r="N89" s="31" t="s">
        <v>229</v>
      </c>
      <c r="O89" s="31" t="s">
        <v>28</v>
      </c>
      <c r="P89" s="32" t="s">
        <v>67</v>
      </c>
      <c r="Q89" s="34">
        <v>107409566</v>
      </c>
      <c r="R89" s="34">
        <v>3170840955</v>
      </c>
      <c r="S89" s="34">
        <v>4630000</v>
      </c>
      <c r="T89" s="34">
        <v>3273620521</v>
      </c>
      <c r="U89" s="34">
        <v>0</v>
      </c>
      <c r="V89" s="34">
        <v>2594051881</v>
      </c>
      <c r="W89" s="34">
        <v>679568640</v>
      </c>
      <c r="X89" s="34">
        <v>1710722572.9000001</v>
      </c>
      <c r="Y89" s="34">
        <v>978782595.89999998</v>
      </c>
      <c r="Z89" s="34">
        <v>978782595.89999998</v>
      </c>
      <c r="AA89" s="34">
        <v>978782595.89999998</v>
      </c>
    </row>
    <row r="90" spans="1:27" ht="45" x14ac:dyDescent="0.25">
      <c r="A90" s="31" t="s">
        <v>79</v>
      </c>
      <c r="B90" s="32" t="s">
        <v>80</v>
      </c>
      <c r="C90" s="33" t="s">
        <v>66</v>
      </c>
      <c r="D90" s="31" t="s">
        <v>51</v>
      </c>
      <c r="E90" s="31" t="s">
        <v>216</v>
      </c>
      <c r="F90" s="31" t="s">
        <v>217</v>
      </c>
      <c r="G90" s="31" t="s">
        <v>212</v>
      </c>
      <c r="H90" s="31" t="s">
        <v>231</v>
      </c>
      <c r="I90" s="31"/>
      <c r="J90" s="31"/>
      <c r="K90" s="31"/>
      <c r="L90" s="31"/>
      <c r="M90" s="31" t="s">
        <v>27</v>
      </c>
      <c r="N90" s="31" t="s">
        <v>205</v>
      </c>
      <c r="O90" s="31" t="s">
        <v>28</v>
      </c>
      <c r="P90" s="32" t="s">
        <v>67</v>
      </c>
      <c r="Q90" s="34">
        <v>3135397863</v>
      </c>
      <c r="R90" s="34">
        <v>18812814272</v>
      </c>
      <c r="S90" s="34">
        <v>0</v>
      </c>
      <c r="T90" s="34">
        <v>21948212135</v>
      </c>
      <c r="U90" s="34">
        <v>0</v>
      </c>
      <c r="V90" s="34">
        <v>21809559961.5</v>
      </c>
      <c r="W90" s="34">
        <v>138652173.5</v>
      </c>
      <c r="X90" s="34">
        <v>21607401634.900002</v>
      </c>
      <c r="Y90" s="34">
        <v>17545775878.900002</v>
      </c>
      <c r="Z90" s="34">
        <v>17545775878.900002</v>
      </c>
      <c r="AA90" s="34">
        <v>17545775878.900002</v>
      </c>
    </row>
    <row r="91" spans="1:27" ht="56.25" x14ac:dyDescent="0.25">
      <c r="A91" s="31" t="s">
        <v>79</v>
      </c>
      <c r="B91" s="32" t="s">
        <v>80</v>
      </c>
      <c r="C91" s="33" t="s">
        <v>68</v>
      </c>
      <c r="D91" s="31" t="s">
        <v>51</v>
      </c>
      <c r="E91" s="31" t="s">
        <v>233</v>
      </c>
      <c r="F91" s="31" t="s">
        <v>217</v>
      </c>
      <c r="G91" s="31" t="s">
        <v>218</v>
      </c>
      <c r="H91" s="31" t="s">
        <v>230</v>
      </c>
      <c r="I91" s="31"/>
      <c r="J91" s="31"/>
      <c r="K91" s="31"/>
      <c r="L91" s="31"/>
      <c r="M91" s="31" t="s">
        <v>27</v>
      </c>
      <c r="N91" s="31" t="s">
        <v>205</v>
      </c>
      <c r="O91" s="31" t="s">
        <v>28</v>
      </c>
      <c r="P91" s="32" t="s">
        <v>65</v>
      </c>
      <c r="Q91" s="34">
        <v>127487099</v>
      </c>
      <c r="R91" s="34">
        <v>0</v>
      </c>
      <c r="S91" s="34">
        <v>0</v>
      </c>
      <c r="T91" s="34">
        <v>127487099</v>
      </c>
      <c r="U91" s="34">
        <v>0</v>
      </c>
      <c r="V91" s="34">
        <v>126762812</v>
      </c>
      <c r="W91" s="34">
        <v>724287</v>
      </c>
      <c r="X91" s="34">
        <v>126137612</v>
      </c>
      <c r="Y91" s="34">
        <v>94084214</v>
      </c>
      <c r="Z91" s="34">
        <v>94084214</v>
      </c>
      <c r="AA91" s="34">
        <v>94084214</v>
      </c>
    </row>
    <row r="92" spans="1:27" ht="45" x14ac:dyDescent="0.25">
      <c r="A92" s="31" t="s">
        <v>79</v>
      </c>
      <c r="B92" s="32" t="s">
        <v>80</v>
      </c>
      <c r="C92" s="33" t="s">
        <v>69</v>
      </c>
      <c r="D92" s="31" t="s">
        <v>51</v>
      </c>
      <c r="E92" s="31" t="s">
        <v>233</v>
      </c>
      <c r="F92" s="31" t="s">
        <v>217</v>
      </c>
      <c r="G92" s="31" t="s">
        <v>220</v>
      </c>
      <c r="H92" s="31" t="s">
        <v>70</v>
      </c>
      <c r="I92" s="31"/>
      <c r="J92" s="31"/>
      <c r="K92" s="31"/>
      <c r="L92" s="31"/>
      <c r="M92" s="31" t="s">
        <v>27</v>
      </c>
      <c r="N92" s="31" t="s">
        <v>205</v>
      </c>
      <c r="O92" s="31" t="s">
        <v>28</v>
      </c>
      <c r="P92" s="32" t="s">
        <v>71</v>
      </c>
      <c r="Q92" s="34">
        <v>2503671642</v>
      </c>
      <c r="R92" s="34">
        <v>1977681561</v>
      </c>
      <c r="S92" s="34">
        <v>191490670</v>
      </c>
      <c r="T92" s="34">
        <v>4289862533</v>
      </c>
      <c r="U92" s="34">
        <v>0</v>
      </c>
      <c r="V92" s="34">
        <v>4248961181</v>
      </c>
      <c r="W92" s="34">
        <v>40901352</v>
      </c>
      <c r="X92" s="34">
        <v>4139967968.5</v>
      </c>
      <c r="Y92" s="34">
        <v>1962873492.9000001</v>
      </c>
      <c r="Z92" s="34">
        <v>1962873492.9000001</v>
      </c>
      <c r="AA92" s="34">
        <v>1962873492.9000001</v>
      </c>
    </row>
    <row r="93" spans="1:27" ht="22.5" x14ac:dyDescent="0.25">
      <c r="A93" s="31" t="s">
        <v>81</v>
      </c>
      <c r="B93" s="32" t="s">
        <v>82</v>
      </c>
      <c r="C93" s="33" t="s">
        <v>34</v>
      </c>
      <c r="D93" s="31" t="s">
        <v>26</v>
      </c>
      <c r="E93" s="31" t="s">
        <v>206</v>
      </c>
      <c r="F93" s="31"/>
      <c r="G93" s="31"/>
      <c r="H93" s="31"/>
      <c r="I93" s="31"/>
      <c r="J93" s="31"/>
      <c r="K93" s="31"/>
      <c r="L93" s="31"/>
      <c r="M93" s="31" t="s">
        <v>27</v>
      </c>
      <c r="N93" s="31" t="s">
        <v>205</v>
      </c>
      <c r="O93" s="31" t="s">
        <v>28</v>
      </c>
      <c r="P93" s="32" t="s">
        <v>35</v>
      </c>
      <c r="Q93" s="34">
        <v>17840094</v>
      </c>
      <c r="R93" s="34">
        <v>75563654</v>
      </c>
      <c r="S93" s="34">
        <v>0</v>
      </c>
      <c r="T93" s="34">
        <v>93403748</v>
      </c>
      <c r="U93" s="34">
        <v>0</v>
      </c>
      <c r="V93" s="34">
        <v>62388695</v>
      </c>
      <c r="W93" s="34">
        <v>31015053</v>
      </c>
      <c r="X93" s="34">
        <v>53562393</v>
      </c>
      <c r="Y93" s="34">
        <v>20680165</v>
      </c>
      <c r="Z93" s="34">
        <v>20680165</v>
      </c>
      <c r="AA93" s="34">
        <v>20680165</v>
      </c>
    </row>
    <row r="94" spans="1:27" ht="22.5" x14ac:dyDescent="0.25">
      <c r="A94" s="31" t="s">
        <v>81</v>
      </c>
      <c r="B94" s="32" t="s">
        <v>82</v>
      </c>
      <c r="C94" s="33" t="s">
        <v>157</v>
      </c>
      <c r="D94" s="31" t="s">
        <v>26</v>
      </c>
      <c r="E94" s="31" t="s">
        <v>207</v>
      </c>
      <c r="F94" s="31" t="s">
        <v>207</v>
      </c>
      <c r="G94" s="31" t="s">
        <v>204</v>
      </c>
      <c r="H94" s="31" t="s">
        <v>208</v>
      </c>
      <c r="I94" s="31"/>
      <c r="J94" s="31"/>
      <c r="K94" s="31"/>
      <c r="L94" s="31"/>
      <c r="M94" s="31" t="s">
        <v>27</v>
      </c>
      <c r="N94" s="31" t="s">
        <v>205</v>
      </c>
      <c r="O94" s="31" t="s">
        <v>28</v>
      </c>
      <c r="P94" s="32" t="s">
        <v>158</v>
      </c>
      <c r="Q94" s="34">
        <v>0</v>
      </c>
      <c r="R94" s="34">
        <v>5872140</v>
      </c>
      <c r="S94" s="34">
        <v>0</v>
      </c>
      <c r="T94" s="34">
        <v>5872140</v>
      </c>
      <c r="U94" s="34">
        <v>0</v>
      </c>
      <c r="V94" s="34">
        <v>5872140</v>
      </c>
      <c r="W94" s="34">
        <v>0</v>
      </c>
      <c r="X94" s="34">
        <v>5872140</v>
      </c>
      <c r="Y94" s="34">
        <v>5155000</v>
      </c>
      <c r="Z94" s="34">
        <v>5155000</v>
      </c>
      <c r="AA94" s="34">
        <v>5155000</v>
      </c>
    </row>
    <row r="95" spans="1:27" ht="22.5" x14ac:dyDescent="0.25">
      <c r="A95" s="31" t="s">
        <v>81</v>
      </c>
      <c r="B95" s="32" t="s">
        <v>82</v>
      </c>
      <c r="C95" s="33" t="s">
        <v>44</v>
      </c>
      <c r="D95" s="31" t="s">
        <v>26</v>
      </c>
      <c r="E95" s="31" t="s">
        <v>215</v>
      </c>
      <c r="F95" s="31" t="s">
        <v>204</v>
      </c>
      <c r="G95" s="31"/>
      <c r="H95" s="31"/>
      <c r="I95" s="31"/>
      <c r="J95" s="31"/>
      <c r="K95" s="31"/>
      <c r="L95" s="31"/>
      <c r="M95" s="31" t="s">
        <v>27</v>
      </c>
      <c r="N95" s="31" t="s">
        <v>205</v>
      </c>
      <c r="O95" s="31" t="s">
        <v>28</v>
      </c>
      <c r="P95" s="32" t="s">
        <v>45</v>
      </c>
      <c r="Q95" s="34">
        <v>0</v>
      </c>
      <c r="R95" s="34">
        <v>121045138</v>
      </c>
      <c r="S95" s="34">
        <v>8885790</v>
      </c>
      <c r="T95" s="34">
        <v>112159348</v>
      </c>
      <c r="U95" s="34">
        <v>0</v>
      </c>
      <c r="V95" s="34">
        <v>112159347.70999999</v>
      </c>
      <c r="W95" s="34">
        <v>0.28999999999999998</v>
      </c>
      <c r="X95" s="34">
        <v>112159347.70999999</v>
      </c>
      <c r="Y95" s="34">
        <v>112159347.70999999</v>
      </c>
      <c r="Z95" s="34">
        <v>112159347.70999999</v>
      </c>
      <c r="AA95" s="34">
        <v>112159347.70999999</v>
      </c>
    </row>
    <row r="96" spans="1:27" ht="78.75" x14ac:dyDescent="0.25">
      <c r="A96" s="31" t="s">
        <v>81</v>
      </c>
      <c r="B96" s="32" t="s">
        <v>82</v>
      </c>
      <c r="C96" s="33" t="s">
        <v>50</v>
      </c>
      <c r="D96" s="31" t="s">
        <v>51</v>
      </c>
      <c r="E96" s="31" t="s">
        <v>216</v>
      </c>
      <c r="F96" s="31" t="s">
        <v>217</v>
      </c>
      <c r="G96" s="31" t="s">
        <v>218</v>
      </c>
      <c r="H96" s="31" t="s">
        <v>219</v>
      </c>
      <c r="I96" s="31"/>
      <c r="J96" s="31"/>
      <c r="K96" s="31"/>
      <c r="L96" s="31"/>
      <c r="M96" s="31" t="s">
        <v>27</v>
      </c>
      <c r="N96" s="31" t="s">
        <v>205</v>
      </c>
      <c r="O96" s="31" t="s">
        <v>28</v>
      </c>
      <c r="P96" s="32" t="s">
        <v>52</v>
      </c>
      <c r="Q96" s="34">
        <v>5156005077</v>
      </c>
      <c r="R96" s="34">
        <v>0</v>
      </c>
      <c r="S96" s="34">
        <v>515061131</v>
      </c>
      <c r="T96" s="34">
        <v>4640943946</v>
      </c>
      <c r="U96" s="34">
        <v>0</v>
      </c>
      <c r="V96" s="34">
        <v>4640943946</v>
      </c>
      <c r="W96" s="34">
        <v>0</v>
      </c>
      <c r="X96" s="34">
        <v>4640943946</v>
      </c>
      <c r="Y96" s="34">
        <v>4431706683</v>
      </c>
      <c r="Z96" s="34">
        <v>4431706683</v>
      </c>
      <c r="AA96" s="34">
        <v>4431706683</v>
      </c>
    </row>
    <row r="97" spans="1:27" ht="78.75" x14ac:dyDescent="0.25">
      <c r="A97" s="31" t="s">
        <v>81</v>
      </c>
      <c r="B97" s="32" t="s">
        <v>82</v>
      </c>
      <c r="C97" s="33" t="s">
        <v>53</v>
      </c>
      <c r="D97" s="31" t="s">
        <v>51</v>
      </c>
      <c r="E97" s="31" t="s">
        <v>216</v>
      </c>
      <c r="F97" s="31" t="s">
        <v>217</v>
      </c>
      <c r="G97" s="31" t="s">
        <v>220</v>
      </c>
      <c r="H97" s="31" t="s">
        <v>219</v>
      </c>
      <c r="I97" s="31"/>
      <c r="J97" s="31"/>
      <c r="K97" s="31"/>
      <c r="L97" s="31"/>
      <c r="M97" s="31" t="s">
        <v>27</v>
      </c>
      <c r="N97" s="31" t="s">
        <v>205</v>
      </c>
      <c r="O97" s="31" t="s">
        <v>28</v>
      </c>
      <c r="P97" s="32" t="s">
        <v>52</v>
      </c>
      <c r="Q97" s="34">
        <v>1119688392</v>
      </c>
      <c r="R97" s="34">
        <v>0</v>
      </c>
      <c r="S97" s="34">
        <v>0</v>
      </c>
      <c r="T97" s="34">
        <v>1119688392</v>
      </c>
      <c r="U97" s="34">
        <v>0</v>
      </c>
      <c r="V97" s="34">
        <v>1119688392</v>
      </c>
      <c r="W97" s="34">
        <v>0</v>
      </c>
      <c r="X97" s="34">
        <v>1119688392</v>
      </c>
      <c r="Y97" s="34">
        <v>1043528679</v>
      </c>
      <c r="Z97" s="34">
        <v>1043528679</v>
      </c>
      <c r="AA97" s="34">
        <v>1043528679</v>
      </c>
    </row>
    <row r="98" spans="1:27" ht="56.25" x14ac:dyDescent="0.25">
      <c r="A98" s="31" t="s">
        <v>81</v>
      </c>
      <c r="B98" s="32" t="s">
        <v>82</v>
      </c>
      <c r="C98" s="33" t="s">
        <v>54</v>
      </c>
      <c r="D98" s="31" t="s">
        <v>51</v>
      </c>
      <c r="E98" s="31" t="s">
        <v>216</v>
      </c>
      <c r="F98" s="31" t="s">
        <v>217</v>
      </c>
      <c r="G98" s="31" t="s">
        <v>221</v>
      </c>
      <c r="H98" s="31" t="s">
        <v>222</v>
      </c>
      <c r="I98" s="31"/>
      <c r="J98" s="31"/>
      <c r="K98" s="31"/>
      <c r="L98" s="31"/>
      <c r="M98" s="31" t="s">
        <v>27</v>
      </c>
      <c r="N98" s="31" t="s">
        <v>205</v>
      </c>
      <c r="O98" s="31" t="s">
        <v>28</v>
      </c>
      <c r="P98" s="32" t="s">
        <v>55</v>
      </c>
      <c r="Q98" s="34">
        <v>833550000</v>
      </c>
      <c r="R98" s="34">
        <v>55940942</v>
      </c>
      <c r="S98" s="34">
        <v>79900000</v>
      </c>
      <c r="T98" s="34">
        <v>809590942</v>
      </c>
      <c r="U98" s="34">
        <v>0</v>
      </c>
      <c r="V98" s="34">
        <v>786700000</v>
      </c>
      <c r="W98" s="34">
        <v>22890942</v>
      </c>
      <c r="X98" s="34">
        <v>782848898</v>
      </c>
      <c r="Y98" s="34">
        <v>545090073.35000002</v>
      </c>
      <c r="Z98" s="34">
        <v>545090073.35000002</v>
      </c>
      <c r="AA98" s="34">
        <v>545090073.35000002</v>
      </c>
    </row>
    <row r="99" spans="1:27" ht="56.25" x14ac:dyDescent="0.25">
      <c r="A99" s="31" t="s">
        <v>81</v>
      </c>
      <c r="B99" s="32" t="s">
        <v>82</v>
      </c>
      <c r="C99" s="33" t="s">
        <v>56</v>
      </c>
      <c r="D99" s="31" t="s">
        <v>51</v>
      </c>
      <c r="E99" s="31" t="s">
        <v>216</v>
      </c>
      <c r="F99" s="31" t="s">
        <v>217</v>
      </c>
      <c r="G99" s="31" t="s">
        <v>223</v>
      </c>
      <c r="H99" s="31" t="s">
        <v>57</v>
      </c>
      <c r="I99" s="31"/>
      <c r="J99" s="31"/>
      <c r="K99" s="31"/>
      <c r="L99" s="31"/>
      <c r="M99" s="31" t="s">
        <v>27</v>
      </c>
      <c r="N99" s="31" t="s">
        <v>205</v>
      </c>
      <c r="O99" s="31" t="s">
        <v>28</v>
      </c>
      <c r="P99" s="32" t="s">
        <v>58</v>
      </c>
      <c r="Q99" s="34">
        <v>253582260</v>
      </c>
      <c r="R99" s="34">
        <v>3067342761</v>
      </c>
      <c r="S99" s="34">
        <v>1641762616</v>
      </c>
      <c r="T99" s="34">
        <v>1679162405</v>
      </c>
      <c r="U99" s="34">
        <v>0</v>
      </c>
      <c r="V99" s="34">
        <v>1603253932</v>
      </c>
      <c r="W99" s="34">
        <v>75908473</v>
      </c>
      <c r="X99" s="34">
        <v>1601242544</v>
      </c>
      <c r="Y99" s="34">
        <v>1283614710.8800001</v>
      </c>
      <c r="Z99" s="34">
        <v>1283614710.8800001</v>
      </c>
      <c r="AA99" s="34">
        <v>1283614710.8800001</v>
      </c>
    </row>
    <row r="100" spans="1:27" ht="90" x14ac:dyDescent="0.25">
      <c r="A100" s="31" t="s">
        <v>81</v>
      </c>
      <c r="B100" s="32" t="s">
        <v>82</v>
      </c>
      <c r="C100" s="33" t="s">
        <v>74</v>
      </c>
      <c r="D100" s="31" t="s">
        <v>51</v>
      </c>
      <c r="E100" s="31" t="s">
        <v>216</v>
      </c>
      <c r="F100" s="31" t="s">
        <v>217</v>
      </c>
      <c r="G100" s="31" t="s">
        <v>234</v>
      </c>
      <c r="H100" s="31" t="s">
        <v>227</v>
      </c>
      <c r="I100" s="31"/>
      <c r="J100" s="31"/>
      <c r="K100" s="31"/>
      <c r="L100" s="31"/>
      <c r="M100" s="31" t="s">
        <v>60</v>
      </c>
      <c r="N100" s="31" t="s">
        <v>212</v>
      </c>
      <c r="O100" s="31" t="s">
        <v>28</v>
      </c>
      <c r="P100" s="32" t="s">
        <v>63</v>
      </c>
      <c r="Q100" s="34">
        <v>14214016839</v>
      </c>
      <c r="R100" s="34">
        <v>6621109106</v>
      </c>
      <c r="S100" s="34">
        <v>31895333</v>
      </c>
      <c r="T100" s="34">
        <v>20803230612</v>
      </c>
      <c r="U100" s="34">
        <v>0</v>
      </c>
      <c r="V100" s="34">
        <v>20803230611.290001</v>
      </c>
      <c r="W100" s="34">
        <v>0.71</v>
      </c>
      <c r="X100" s="34">
        <v>20097174708.290001</v>
      </c>
      <c r="Y100" s="34">
        <v>18582321366.290001</v>
      </c>
      <c r="Z100" s="34">
        <v>18582321366.290001</v>
      </c>
      <c r="AA100" s="34">
        <v>18582321366.290001</v>
      </c>
    </row>
    <row r="101" spans="1:27" ht="90" x14ac:dyDescent="0.25">
      <c r="A101" s="31" t="s">
        <v>81</v>
      </c>
      <c r="B101" s="32" t="s">
        <v>82</v>
      </c>
      <c r="C101" s="33" t="s">
        <v>74</v>
      </c>
      <c r="D101" s="31" t="s">
        <v>51</v>
      </c>
      <c r="E101" s="31" t="s">
        <v>216</v>
      </c>
      <c r="F101" s="31" t="s">
        <v>217</v>
      </c>
      <c r="G101" s="31" t="s">
        <v>234</v>
      </c>
      <c r="H101" s="31" t="s">
        <v>227</v>
      </c>
      <c r="I101" s="31"/>
      <c r="J101" s="31"/>
      <c r="K101" s="31"/>
      <c r="L101" s="31"/>
      <c r="M101" s="31" t="s">
        <v>27</v>
      </c>
      <c r="N101" s="31" t="s">
        <v>205</v>
      </c>
      <c r="O101" s="31" t="s">
        <v>28</v>
      </c>
      <c r="P101" s="32" t="s">
        <v>63</v>
      </c>
      <c r="Q101" s="34">
        <v>0</v>
      </c>
      <c r="R101" s="34">
        <v>221266660</v>
      </c>
      <c r="S101" s="34">
        <v>0</v>
      </c>
      <c r="T101" s="34">
        <v>221266660</v>
      </c>
      <c r="U101" s="34">
        <v>0</v>
      </c>
      <c r="V101" s="34">
        <v>221266660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</row>
    <row r="102" spans="1:27" ht="90" x14ac:dyDescent="0.25">
      <c r="A102" s="31" t="s">
        <v>81</v>
      </c>
      <c r="B102" s="32" t="s">
        <v>82</v>
      </c>
      <c r="C102" s="33" t="s">
        <v>62</v>
      </c>
      <c r="D102" s="31" t="s">
        <v>51</v>
      </c>
      <c r="E102" s="31" t="s">
        <v>216</v>
      </c>
      <c r="F102" s="31" t="s">
        <v>217</v>
      </c>
      <c r="G102" s="31" t="s">
        <v>226</v>
      </c>
      <c r="H102" s="31" t="s">
        <v>227</v>
      </c>
      <c r="I102" s="31"/>
      <c r="J102" s="31"/>
      <c r="K102" s="31"/>
      <c r="L102" s="31"/>
      <c r="M102" s="31" t="s">
        <v>60</v>
      </c>
      <c r="N102" s="31" t="s">
        <v>212</v>
      </c>
      <c r="O102" s="31" t="s">
        <v>28</v>
      </c>
      <c r="P102" s="32" t="s">
        <v>63</v>
      </c>
      <c r="Q102" s="34">
        <v>0</v>
      </c>
      <c r="R102" s="34">
        <v>140070433972</v>
      </c>
      <c r="S102" s="34">
        <v>21043461359</v>
      </c>
      <c r="T102" s="34">
        <v>119026972613</v>
      </c>
      <c r="U102" s="34">
        <v>0</v>
      </c>
      <c r="V102" s="34">
        <v>119019325814.66</v>
      </c>
      <c r="W102" s="34">
        <v>7646798.3399999999</v>
      </c>
      <c r="X102" s="34">
        <v>110237008378.66</v>
      </c>
      <c r="Y102" s="34">
        <v>103405117763.49001</v>
      </c>
      <c r="Z102" s="34">
        <v>103405117763.49001</v>
      </c>
      <c r="AA102" s="34">
        <v>103405117763.49001</v>
      </c>
    </row>
    <row r="103" spans="1:27" ht="90" x14ac:dyDescent="0.25">
      <c r="A103" s="31" t="s">
        <v>81</v>
      </c>
      <c r="B103" s="32" t="s">
        <v>82</v>
      </c>
      <c r="C103" s="33" t="s">
        <v>62</v>
      </c>
      <c r="D103" s="31" t="s">
        <v>51</v>
      </c>
      <c r="E103" s="31" t="s">
        <v>216</v>
      </c>
      <c r="F103" s="31" t="s">
        <v>217</v>
      </c>
      <c r="G103" s="31" t="s">
        <v>226</v>
      </c>
      <c r="H103" s="31" t="s">
        <v>227</v>
      </c>
      <c r="I103" s="31"/>
      <c r="J103" s="31"/>
      <c r="K103" s="31"/>
      <c r="L103" s="31"/>
      <c r="M103" s="31" t="s">
        <v>27</v>
      </c>
      <c r="N103" s="31" t="s">
        <v>228</v>
      </c>
      <c r="O103" s="31" t="s">
        <v>28</v>
      </c>
      <c r="P103" s="32" t="s">
        <v>63</v>
      </c>
      <c r="Q103" s="34">
        <v>0</v>
      </c>
      <c r="R103" s="34">
        <v>43085000</v>
      </c>
      <c r="S103" s="34">
        <v>6000000</v>
      </c>
      <c r="T103" s="34">
        <v>37085000</v>
      </c>
      <c r="U103" s="34">
        <v>0</v>
      </c>
      <c r="V103" s="34">
        <v>37085000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</row>
    <row r="104" spans="1:27" ht="56.25" x14ac:dyDescent="0.25">
      <c r="A104" s="31" t="s">
        <v>81</v>
      </c>
      <c r="B104" s="32" t="s">
        <v>82</v>
      </c>
      <c r="C104" s="33" t="s">
        <v>64</v>
      </c>
      <c r="D104" s="31" t="s">
        <v>51</v>
      </c>
      <c r="E104" s="31" t="s">
        <v>216</v>
      </c>
      <c r="F104" s="31" t="s">
        <v>217</v>
      </c>
      <c r="G104" s="31" t="s">
        <v>226</v>
      </c>
      <c r="H104" s="31" t="s">
        <v>230</v>
      </c>
      <c r="I104" s="31"/>
      <c r="J104" s="31"/>
      <c r="K104" s="31"/>
      <c r="L104" s="31"/>
      <c r="M104" s="31" t="s">
        <v>27</v>
      </c>
      <c r="N104" s="31" t="s">
        <v>205</v>
      </c>
      <c r="O104" s="31" t="s">
        <v>28</v>
      </c>
      <c r="P104" s="32" t="s">
        <v>65</v>
      </c>
      <c r="Q104" s="34">
        <v>2497463115</v>
      </c>
      <c r="R104" s="34">
        <v>10517937632</v>
      </c>
      <c r="S104" s="34">
        <v>3257922448</v>
      </c>
      <c r="T104" s="34">
        <v>9757478299</v>
      </c>
      <c r="U104" s="34">
        <v>0</v>
      </c>
      <c r="V104" s="34">
        <v>9702924839</v>
      </c>
      <c r="W104" s="34">
        <v>54553460</v>
      </c>
      <c r="X104" s="34">
        <v>3773412682</v>
      </c>
      <c r="Y104" s="34">
        <v>1892380873.3699999</v>
      </c>
      <c r="Z104" s="34">
        <v>1892380873.3699999</v>
      </c>
      <c r="AA104" s="34">
        <v>1892380873.3699999</v>
      </c>
    </row>
    <row r="105" spans="1:27" ht="45" x14ac:dyDescent="0.25">
      <c r="A105" s="31" t="s">
        <v>81</v>
      </c>
      <c r="B105" s="32" t="s">
        <v>82</v>
      </c>
      <c r="C105" s="33" t="s">
        <v>66</v>
      </c>
      <c r="D105" s="31" t="s">
        <v>51</v>
      </c>
      <c r="E105" s="31" t="s">
        <v>216</v>
      </c>
      <c r="F105" s="31" t="s">
        <v>217</v>
      </c>
      <c r="G105" s="31" t="s">
        <v>212</v>
      </c>
      <c r="H105" s="31" t="s">
        <v>231</v>
      </c>
      <c r="I105" s="31"/>
      <c r="J105" s="31"/>
      <c r="K105" s="31"/>
      <c r="L105" s="31"/>
      <c r="M105" s="31" t="s">
        <v>60</v>
      </c>
      <c r="N105" s="31" t="s">
        <v>232</v>
      </c>
      <c r="O105" s="31" t="s">
        <v>28</v>
      </c>
      <c r="P105" s="32" t="s">
        <v>67</v>
      </c>
      <c r="Q105" s="34">
        <v>0</v>
      </c>
      <c r="R105" s="34">
        <v>3487538153</v>
      </c>
      <c r="S105" s="34">
        <v>0</v>
      </c>
      <c r="T105" s="34">
        <v>3487538153</v>
      </c>
      <c r="U105" s="34">
        <v>0</v>
      </c>
      <c r="V105" s="34">
        <v>3487448153</v>
      </c>
      <c r="W105" s="34">
        <v>90000</v>
      </c>
      <c r="X105" s="34">
        <v>3487448153</v>
      </c>
      <c r="Y105" s="34">
        <v>2698643729</v>
      </c>
      <c r="Z105" s="34">
        <v>2698643729</v>
      </c>
      <c r="AA105" s="34">
        <v>2698643729</v>
      </c>
    </row>
    <row r="106" spans="1:27" ht="45" x14ac:dyDescent="0.25">
      <c r="A106" s="31" t="s">
        <v>81</v>
      </c>
      <c r="B106" s="32" t="s">
        <v>82</v>
      </c>
      <c r="C106" s="33" t="s">
        <v>66</v>
      </c>
      <c r="D106" s="31" t="s">
        <v>51</v>
      </c>
      <c r="E106" s="31" t="s">
        <v>216</v>
      </c>
      <c r="F106" s="31" t="s">
        <v>217</v>
      </c>
      <c r="G106" s="31" t="s">
        <v>212</v>
      </c>
      <c r="H106" s="31" t="s">
        <v>231</v>
      </c>
      <c r="I106" s="31"/>
      <c r="J106" s="31"/>
      <c r="K106" s="31"/>
      <c r="L106" s="31"/>
      <c r="M106" s="31" t="s">
        <v>27</v>
      </c>
      <c r="N106" s="31" t="s">
        <v>229</v>
      </c>
      <c r="O106" s="31" t="s">
        <v>28</v>
      </c>
      <c r="P106" s="32" t="s">
        <v>67</v>
      </c>
      <c r="Q106" s="34">
        <v>412686751</v>
      </c>
      <c r="R106" s="34">
        <v>2809197104</v>
      </c>
      <c r="S106" s="34">
        <v>289727331</v>
      </c>
      <c r="T106" s="34">
        <v>2932156524</v>
      </c>
      <c r="U106" s="34">
        <v>0</v>
      </c>
      <c r="V106" s="34">
        <v>1819599098</v>
      </c>
      <c r="W106" s="34">
        <v>1112557426</v>
      </c>
      <c r="X106" s="34">
        <v>1696637707</v>
      </c>
      <c r="Y106" s="34">
        <v>1330491846</v>
      </c>
      <c r="Z106" s="34">
        <v>1330491846</v>
      </c>
      <c r="AA106" s="34">
        <v>1330491846</v>
      </c>
    </row>
    <row r="107" spans="1:27" ht="45" x14ac:dyDescent="0.25">
      <c r="A107" s="31" t="s">
        <v>81</v>
      </c>
      <c r="B107" s="32" t="s">
        <v>82</v>
      </c>
      <c r="C107" s="33" t="s">
        <v>66</v>
      </c>
      <c r="D107" s="31" t="s">
        <v>51</v>
      </c>
      <c r="E107" s="31" t="s">
        <v>216</v>
      </c>
      <c r="F107" s="31" t="s">
        <v>217</v>
      </c>
      <c r="G107" s="31" t="s">
        <v>212</v>
      </c>
      <c r="H107" s="31" t="s">
        <v>231</v>
      </c>
      <c r="I107" s="31"/>
      <c r="J107" s="31"/>
      <c r="K107" s="31"/>
      <c r="L107" s="31"/>
      <c r="M107" s="31" t="s">
        <v>27</v>
      </c>
      <c r="N107" s="31" t="s">
        <v>205</v>
      </c>
      <c r="O107" s="31" t="s">
        <v>28</v>
      </c>
      <c r="P107" s="32" t="s">
        <v>67</v>
      </c>
      <c r="Q107" s="34">
        <v>2434102017</v>
      </c>
      <c r="R107" s="34">
        <v>14666845131</v>
      </c>
      <c r="S107" s="34">
        <v>637134967</v>
      </c>
      <c r="T107" s="34">
        <v>16463812181</v>
      </c>
      <c r="U107" s="34">
        <v>0</v>
      </c>
      <c r="V107" s="34">
        <v>16259310618</v>
      </c>
      <c r="W107" s="34">
        <v>204501563</v>
      </c>
      <c r="X107" s="34">
        <v>16091993658</v>
      </c>
      <c r="Y107" s="34">
        <v>12275383892.27</v>
      </c>
      <c r="Z107" s="34">
        <v>12275383892.27</v>
      </c>
      <c r="AA107" s="34">
        <v>12275383892.27</v>
      </c>
    </row>
    <row r="108" spans="1:27" ht="56.25" x14ac:dyDescent="0.25">
      <c r="A108" s="31" t="s">
        <v>81</v>
      </c>
      <c r="B108" s="32" t="s">
        <v>82</v>
      </c>
      <c r="C108" s="33" t="s">
        <v>68</v>
      </c>
      <c r="D108" s="31" t="s">
        <v>51</v>
      </c>
      <c r="E108" s="31" t="s">
        <v>233</v>
      </c>
      <c r="F108" s="31" t="s">
        <v>217</v>
      </c>
      <c r="G108" s="31" t="s">
        <v>218</v>
      </c>
      <c r="H108" s="31" t="s">
        <v>230</v>
      </c>
      <c r="I108" s="31"/>
      <c r="J108" s="31"/>
      <c r="K108" s="31"/>
      <c r="L108" s="31"/>
      <c r="M108" s="31" t="s">
        <v>27</v>
      </c>
      <c r="N108" s="31" t="s">
        <v>205</v>
      </c>
      <c r="O108" s="31" t="s">
        <v>28</v>
      </c>
      <c r="P108" s="32" t="s">
        <v>65</v>
      </c>
      <c r="Q108" s="34">
        <v>131631628</v>
      </c>
      <c r="R108" s="34">
        <v>3288070</v>
      </c>
      <c r="S108" s="34">
        <v>7511338</v>
      </c>
      <c r="T108" s="34">
        <v>127408360</v>
      </c>
      <c r="U108" s="34">
        <v>0</v>
      </c>
      <c r="V108" s="34">
        <v>127408360</v>
      </c>
      <c r="W108" s="34">
        <v>0</v>
      </c>
      <c r="X108" s="34">
        <v>127349886</v>
      </c>
      <c r="Y108" s="34">
        <v>95929680.950000003</v>
      </c>
      <c r="Z108" s="34">
        <v>95929680.950000003</v>
      </c>
      <c r="AA108" s="34">
        <v>95929680.950000003</v>
      </c>
    </row>
    <row r="109" spans="1:27" ht="45" x14ac:dyDescent="0.25">
      <c r="A109" s="31" t="s">
        <v>81</v>
      </c>
      <c r="B109" s="32" t="s">
        <v>82</v>
      </c>
      <c r="C109" s="33" t="s">
        <v>69</v>
      </c>
      <c r="D109" s="31" t="s">
        <v>51</v>
      </c>
      <c r="E109" s="31" t="s">
        <v>233</v>
      </c>
      <c r="F109" s="31" t="s">
        <v>217</v>
      </c>
      <c r="G109" s="31" t="s">
        <v>220</v>
      </c>
      <c r="H109" s="31" t="s">
        <v>70</v>
      </c>
      <c r="I109" s="31"/>
      <c r="J109" s="31"/>
      <c r="K109" s="31"/>
      <c r="L109" s="31"/>
      <c r="M109" s="31" t="s">
        <v>27</v>
      </c>
      <c r="N109" s="31" t="s">
        <v>205</v>
      </c>
      <c r="O109" s="31" t="s">
        <v>28</v>
      </c>
      <c r="P109" s="32" t="s">
        <v>71</v>
      </c>
      <c r="Q109" s="34">
        <v>2246311927</v>
      </c>
      <c r="R109" s="34">
        <v>1394116622</v>
      </c>
      <c r="S109" s="34">
        <v>1185892754</v>
      </c>
      <c r="T109" s="34">
        <v>2454535795</v>
      </c>
      <c r="U109" s="34">
        <v>0</v>
      </c>
      <c r="V109" s="34">
        <v>2427671941</v>
      </c>
      <c r="W109" s="34">
        <v>26863854</v>
      </c>
      <c r="X109" s="34">
        <v>2142645624</v>
      </c>
      <c r="Y109" s="34">
        <v>1444731200.21</v>
      </c>
      <c r="Z109" s="34">
        <v>1444731200.21</v>
      </c>
      <c r="AA109" s="34">
        <v>1444731200.21</v>
      </c>
    </row>
    <row r="110" spans="1:27" ht="22.5" x14ac:dyDescent="0.25">
      <c r="A110" s="31" t="s">
        <v>83</v>
      </c>
      <c r="B110" s="32" t="s">
        <v>84</v>
      </c>
      <c r="C110" s="33" t="s">
        <v>34</v>
      </c>
      <c r="D110" s="31" t="s">
        <v>26</v>
      </c>
      <c r="E110" s="31" t="s">
        <v>206</v>
      </c>
      <c r="F110" s="31"/>
      <c r="G110" s="31"/>
      <c r="H110" s="31"/>
      <c r="I110" s="31"/>
      <c r="J110" s="31"/>
      <c r="K110" s="31"/>
      <c r="L110" s="31"/>
      <c r="M110" s="31" t="s">
        <v>27</v>
      </c>
      <c r="N110" s="31" t="s">
        <v>205</v>
      </c>
      <c r="O110" s="31" t="s">
        <v>28</v>
      </c>
      <c r="P110" s="32" t="s">
        <v>35</v>
      </c>
      <c r="Q110" s="34">
        <v>15495077</v>
      </c>
      <c r="R110" s="34">
        <v>102806368</v>
      </c>
      <c r="S110" s="34">
        <v>3000000</v>
      </c>
      <c r="T110" s="34">
        <v>115301445</v>
      </c>
      <c r="U110" s="34">
        <v>0</v>
      </c>
      <c r="V110" s="34">
        <v>115301445</v>
      </c>
      <c r="W110" s="34">
        <v>0</v>
      </c>
      <c r="X110" s="34">
        <v>55010088</v>
      </c>
      <c r="Y110" s="34">
        <v>16911121</v>
      </c>
      <c r="Z110" s="34">
        <v>16911121</v>
      </c>
      <c r="AA110" s="34">
        <v>16911121</v>
      </c>
    </row>
    <row r="111" spans="1:27" ht="22.5" x14ac:dyDescent="0.25">
      <c r="A111" s="31" t="s">
        <v>83</v>
      </c>
      <c r="B111" s="32" t="s">
        <v>84</v>
      </c>
      <c r="C111" s="33" t="s">
        <v>157</v>
      </c>
      <c r="D111" s="31" t="s">
        <v>26</v>
      </c>
      <c r="E111" s="31" t="s">
        <v>207</v>
      </c>
      <c r="F111" s="31" t="s">
        <v>207</v>
      </c>
      <c r="G111" s="31" t="s">
        <v>204</v>
      </c>
      <c r="H111" s="31" t="s">
        <v>208</v>
      </c>
      <c r="I111" s="31"/>
      <c r="J111" s="31"/>
      <c r="K111" s="31"/>
      <c r="L111" s="31"/>
      <c r="M111" s="31" t="s">
        <v>27</v>
      </c>
      <c r="N111" s="31" t="s">
        <v>205</v>
      </c>
      <c r="O111" s="31" t="s">
        <v>28</v>
      </c>
      <c r="P111" s="32" t="s">
        <v>158</v>
      </c>
      <c r="Q111" s="34">
        <v>0</v>
      </c>
      <c r="R111" s="34">
        <v>2441524</v>
      </c>
      <c r="S111" s="34">
        <v>0</v>
      </c>
      <c r="T111" s="34">
        <v>2441524</v>
      </c>
      <c r="U111" s="34">
        <v>0</v>
      </c>
      <c r="V111" s="34">
        <v>2441524</v>
      </c>
      <c r="W111" s="34">
        <v>0</v>
      </c>
      <c r="X111" s="34">
        <v>1752756</v>
      </c>
      <c r="Y111" s="34">
        <v>1752048</v>
      </c>
      <c r="Z111" s="34">
        <v>1752048</v>
      </c>
      <c r="AA111" s="34">
        <v>1752048</v>
      </c>
    </row>
    <row r="112" spans="1:27" ht="22.5" x14ac:dyDescent="0.25">
      <c r="A112" s="31" t="s">
        <v>83</v>
      </c>
      <c r="B112" s="32" t="s">
        <v>84</v>
      </c>
      <c r="C112" s="33" t="s">
        <v>44</v>
      </c>
      <c r="D112" s="31" t="s">
        <v>26</v>
      </c>
      <c r="E112" s="31" t="s">
        <v>215</v>
      </c>
      <c r="F112" s="31" t="s">
        <v>204</v>
      </c>
      <c r="G112" s="31"/>
      <c r="H112" s="31"/>
      <c r="I112" s="31"/>
      <c r="J112" s="31"/>
      <c r="K112" s="31"/>
      <c r="L112" s="31"/>
      <c r="M112" s="31" t="s">
        <v>27</v>
      </c>
      <c r="N112" s="31" t="s">
        <v>205</v>
      </c>
      <c r="O112" s="31" t="s">
        <v>28</v>
      </c>
      <c r="P112" s="32" t="s">
        <v>45</v>
      </c>
      <c r="Q112" s="34">
        <v>0</v>
      </c>
      <c r="R112" s="34">
        <v>100182883</v>
      </c>
      <c r="S112" s="34">
        <v>2586205</v>
      </c>
      <c r="T112" s="34">
        <v>97596678</v>
      </c>
      <c r="U112" s="34">
        <v>0</v>
      </c>
      <c r="V112" s="34">
        <v>97596678</v>
      </c>
      <c r="W112" s="34">
        <v>0</v>
      </c>
      <c r="X112" s="34">
        <v>97596678</v>
      </c>
      <c r="Y112" s="34">
        <v>97382632</v>
      </c>
      <c r="Z112" s="34">
        <v>97382632</v>
      </c>
      <c r="AA112" s="34">
        <v>97382632</v>
      </c>
    </row>
    <row r="113" spans="1:27" ht="78.75" x14ac:dyDescent="0.25">
      <c r="A113" s="31" t="s">
        <v>83</v>
      </c>
      <c r="B113" s="32" t="s">
        <v>84</v>
      </c>
      <c r="C113" s="33" t="s">
        <v>50</v>
      </c>
      <c r="D113" s="31" t="s">
        <v>51</v>
      </c>
      <c r="E113" s="31" t="s">
        <v>216</v>
      </c>
      <c r="F113" s="31" t="s">
        <v>217</v>
      </c>
      <c r="G113" s="31" t="s">
        <v>218</v>
      </c>
      <c r="H113" s="31" t="s">
        <v>219</v>
      </c>
      <c r="I113" s="31"/>
      <c r="J113" s="31"/>
      <c r="K113" s="31"/>
      <c r="L113" s="31"/>
      <c r="M113" s="31" t="s">
        <v>27</v>
      </c>
      <c r="N113" s="31" t="s">
        <v>205</v>
      </c>
      <c r="O113" s="31" t="s">
        <v>28</v>
      </c>
      <c r="P113" s="32" t="s">
        <v>52</v>
      </c>
      <c r="Q113" s="34">
        <v>13979875305</v>
      </c>
      <c r="R113" s="34">
        <v>31980614</v>
      </c>
      <c r="S113" s="34">
        <v>11592531</v>
      </c>
      <c r="T113" s="34">
        <v>14000263388</v>
      </c>
      <c r="U113" s="34">
        <v>0</v>
      </c>
      <c r="V113" s="34">
        <v>12994281741</v>
      </c>
      <c r="W113" s="34">
        <v>1005981647</v>
      </c>
      <c r="X113" s="34">
        <v>12994281741</v>
      </c>
      <c r="Y113" s="34">
        <v>12429035638</v>
      </c>
      <c r="Z113" s="34">
        <v>12429035638</v>
      </c>
      <c r="AA113" s="34">
        <v>12429035638</v>
      </c>
    </row>
    <row r="114" spans="1:27" ht="78.75" x14ac:dyDescent="0.25">
      <c r="A114" s="31" t="s">
        <v>83</v>
      </c>
      <c r="B114" s="32" t="s">
        <v>84</v>
      </c>
      <c r="C114" s="33" t="s">
        <v>53</v>
      </c>
      <c r="D114" s="31" t="s">
        <v>51</v>
      </c>
      <c r="E114" s="31" t="s">
        <v>216</v>
      </c>
      <c r="F114" s="31" t="s">
        <v>217</v>
      </c>
      <c r="G114" s="31" t="s">
        <v>220</v>
      </c>
      <c r="H114" s="31" t="s">
        <v>219</v>
      </c>
      <c r="I114" s="31"/>
      <c r="J114" s="31"/>
      <c r="K114" s="31"/>
      <c r="L114" s="31"/>
      <c r="M114" s="31" t="s">
        <v>27</v>
      </c>
      <c r="N114" s="31" t="s">
        <v>205</v>
      </c>
      <c r="O114" s="31" t="s">
        <v>28</v>
      </c>
      <c r="P114" s="32" t="s">
        <v>52</v>
      </c>
      <c r="Q114" s="34">
        <v>1976042055</v>
      </c>
      <c r="R114" s="34">
        <v>399921543</v>
      </c>
      <c r="S114" s="34">
        <v>10958921</v>
      </c>
      <c r="T114" s="34">
        <v>2365004677</v>
      </c>
      <c r="U114" s="34">
        <v>0</v>
      </c>
      <c r="V114" s="34">
        <v>1979955566</v>
      </c>
      <c r="W114" s="34">
        <v>385049111</v>
      </c>
      <c r="X114" s="34">
        <v>1979955566</v>
      </c>
      <c r="Y114" s="34">
        <v>1787447105</v>
      </c>
      <c r="Z114" s="34">
        <v>1787447105</v>
      </c>
      <c r="AA114" s="34">
        <v>1787447105</v>
      </c>
    </row>
    <row r="115" spans="1:27" ht="56.25" x14ac:dyDescent="0.25">
      <c r="A115" s="31" t="s">
        <v>83</v>
      </c>
      <c r="B115" s="32" t="s">
        <v>84</v>
      </c>
      <c r="C115" s="33" t="s">
        <v>54</v>
      </c>
      <c r="D115" s="31" t="s">
        <v>51</v>
      </c>
      <c r="E115" s="31" t="s">
        <v>216</v>
      </c>
      <c r="F115" s="31" t="s">
        <v>217</v>
      </c>
      <c r="G115" s="31" t="s">
        <v>221</v>
      </c>
      <c r="H115" s="31" t="s">
        <v>222</v>
      </c>
      <c r="I115" s="31"/>
      <c r="J115" s="31"/>
      <c r="K115" s="31"/>
      <c r="L115" s="31"/>
      <c r="M115" s="31" t="s">
        <v>27</v>
      </c>
      <c r="N115" s="31" t="s">
        <v>205</v>
      </c>
      <c r="O115" s="31" t="s">
        <v>28</v>
      </c>
      <c r="P115" s="32" t="s">
        <v>55</v>
      </c>
      <c r="Q115" s="34">
        <v>386050000</v>
      </c>
      <c r="R115" s="34">
        <v>39432372</v>
      </c>
      <c r="S115" s="34">
        <v>15748333</v>
      </c>
      <c r="T115" s="34">
        <v>409734039</v>
      </c>
      <c r="U115" s="34">
        <v>0</v>
      </c>
      <c r="V115" s="34">
        <v>409734039</v>
      </c>
      <c r="W115" s="34">
        <v>0</v>
      </c>
      <c r="X115" s="34">
        <v>394939247</v>
      </c>
      <c r="Y115" s="34">
        <v>292154720</v>
      </c>
      <c r="Z115" s="34">
        <v>292154720</v>
      </c>
      <c r="AA115" s="34">
        <v>292154720</v>
      </c>
    </row>
    <row r="116" spans="1:27" ht="56.25" x14ac:dyDescent="0.25">
      <c r="A116" s="31" t="s">
        <v>83</v>
      </c>
      <c r="B116" s="32" t="s">
        <v>84</v>
      </c>
      <c r="C116" s="33" t="s">
        <v>56</v>
      </c>
      <c r="D116" s="31" t="s">
        <v>51</v>
      </c>
      <c r="E116" s="31" t="s">
        <v>216</v>
      </c>
      <c r="F116" s="31" t="s">
        <v>217</v>
      </c>
      <c r="G116" s="31" t="s">
        <v>223</v>
      </c>
      <c r="H116" s="31" t="s">
        <v>57</v>
      </c>
      <c r="I116" s="31"/>
      <c r="J116" s="31"/>
      <c r="K116" s="31"/>
      <c r="L116" s="31"/>
      <c r="M116" s="31" t="s">
        <v>27</v>
      </c>
      <c r="N116" s="31" t="s">
        <v>205</v>
      </c>
      <c r="O116" s="31" t="s">
        <v>28</v>
      </c>
      <c r="P116" s="32" t="s">
        <v>58</v>
      </c>
      <c r="Q116" s="34">
        <v>104361060</v>
      </c>
      <c r="R116" s="34">
        <v>2671066736</v>
      </c>
      <c r="S116" s="34">
        <v>63890634</v>
      </c>
      <c r="T116" s="34">
        <v>2711537162</v>
      </c>
      <c r="U116" s="34">
        <v>0</v>
      </c>
      <c r="V116" s="34">
        <v>2711537162</v>
      </c>
      <c r="W116" s="34">
        <v>0</v>
      </c>
      <c r="X116" s="34">
        <v>2708012901</v>
      </c>
      <c r="Y116" s="34">
        <v>68909086</v>
      </c>
      <c r="Z116" s="34">
        <v>68909086</v>
      </c>
      <c r="AA116" s="34">
        <v>68909086</v>
      </c>
    </row>
    <row r="117" spans="1:27" ht="90" x14ac:dyDescent="0.25">
      <c r="A117" s="31" t="s">
        <v>83</v>
      </c>
      <c r="B117" s="32" t="s">
        <v>84</v>
      </c>
      <c r="C117" s="33" t="s">
        <v>74</v>
      </c>
      <c r="D117" s="31" t="s">
        <v>51</v>
      </c>
      <c r="E117" s="31" t="s">
        <v>216</v>
      </c>
      <c r="F117" s="31" t="s">
        <v>217</v>
      </c>
      <c r="G117" s="31" t="s">
        <v>234</v>
      </c>
      <c r="H117" s="31" t="s">
        <v>227</v>
      </c>
      <c r="I117" s="31"/>
      <c r="J117" s="31"/>
      <c r="K117" s="31"/>
      <c r="L117" s="31"/>
      <c r="M117" s="31" t="s">
        <v>60</v>
      </c>
      <c r="N117" s="31" t="s">
        <v>212</v>
      </c>
      <c r="O117" s="31" t="s">
        <v>28</v>
      </c>
      <c r="P117" s="32" t="s">
        <v>63</v>
      </c>
      <c r="Q117" s="34">
        <v>1689142402</v>
      </c>
      <c r="R117" s="34">
        <v>568658981</v>
      </c>
      <c r="S117" s="34">
        <v>8011890</v>
      </c>
      <c r="T117" s="34">
        <v>2249789493</v>
      </c>
      <c r="U117" s="34">
        <v>0</v>
      </c>
      <c r="V117" s="34">
        <v>2249789493</v>
      </c>
      <c r="W117" s="34">
        <v>0</v>
      </c>
      <c r="X117" s="34">
        <v>2249789493</v>
      </c>
      <c r="Y117" s="34">
        <v>1994842740.51</v>
      </c>
      <c r="Z117" s="34">
        <v>1994842740.51</v>
      </c>
      <c r="AA117" s="34">
        <v>1994842740.51</v>
      </c>
    </row>
    <row r="118" spans="1:27" ht="90" x14ac:dyDescent="0.25">
      <c r="A118" s="31" t="s">
        <v>83</v>
      </c>
      <c r="B118" s="32" t="s">
        <v>84</v>
      </c>
      <c r="C118" s="33" t="s">
        <v>74</v>
      </c>
      <c r="D118" s="31" t="s">
        <v>51</v>
      </c>
      <c r="E118" s="31" t="s">
        <v>216</v>
      </c>
      <c r="F118" s="31" t="s">
        <v>217</v>
      </c>
      <c r="G118" s="31" t="s">
        <v>234</v>
      </c>
      <c r="H118" s="31" t="s">
        <v>227</v>
      </c>
      <c r="I118" s="31"/>
      <c r="J118" s="31"/>
      <c r="K118" s="31"/>
      <c r="L118" s="31"/>
      <c r="M118" s="31" t="s">
        <v>27</v>
      </c>
      <c r="N118" s="31" t="s">
        <v>205</v>
      </c>
      <c r="O118" s="31" t="s">
        <v>28</v>
      </c>
      <c r="P118" s="32" t="s">
        <v>63</v>
      </c>
      <c r="Q118" s="34">
        <v>0</v>
      </c>
      <c r="R118" s="34">
        <v>5337336581</v>
      </c>
      <c r="S118" s="34">
        <v>767072898</v>
      </c>
      <c r="T118" s="34">
        <v>4570263683</v>
      </c>
      <c r="U118" s="34">
        <v>0</v>
      </c>
      <c r="V118" s="34">
        <v>4570263683</v>
      </c>
      <c r="W118" s="34">
        <v>0</v>
      </c>
      <c r="X118" s="34">
        <v>4570263683</v>
      </c>
      <c r="Y118" s="34">
        <v>0</v>
      </c>
      <c r="Z118" s="34">
        <v>0</v>
      </c>
      <c r="AA118" s="34">
        <v>0</v>
      </c>
    </row>
    <row r="119" spans="1:27" ht="90" x14ac:dyDescent="0.25">
      <c r="A119" s="31" t="s">
        <v>83</v>
      </c>
      <c r="B119" s="32" t="s">
        <v>84</v>
      </c>
      <c r="C119" s="33" t="s">
        <v>62</v>
      </c>
      <c r="D119" s="31" t="s">
        <v>51</v>
      </c>
      <c r="E119" s="31" t="s">
        <v>216</v>
      </c>
      <c r="F119" s="31" t="s">
        <v>217</v>
      </c>
      <c r="G119" s="31" t="s">
        <v>226</v>
      </c>
      <c r="H119" s="31" t="s">
        <v>227</v>
      </c>
      <c r="I119" s="31"/>
      <c r="J119" s="31"/>
      <c r="K119" s="31"/>
      <c r="L119" s="31"/>
      <c r="M119" s="31" t="s">
        <v>60</v>
      </c>
      <c r="N119" s="31" t="s">
        <v>212</v>
      </c>
      <c r="O119" s="31" t="s">
        <v>28</v>
      </c>
      <c r="P119" s="32" t="s">
        <v>63</v>
      </c>
      <c r="Q119" s="34">
        <v>0</v>
      </c>
      <c r="R119" s="34">
        <v>108688270086</v>
      </c>
      <c r="S119" s="34">
        <v>19622305071</v>
      </c>
      <c r="T119" s="34">
        <v>89065965015</v>
      </c>
      <c r="U119" s="34">
        <v>0</v>
      </c>
      <c r="V119" s="34">
        <v>89050005303</v>
      </c>
      <c r="W119" s="34">
        <v>15959712</v>
      </c>
      <c r="X119" s="34">
        <v>88986504014</v>
      </c>
      <c r="Y119" s="34">
        <v>72130883253</v>
      </c>
      <c r="Z119" s="34">
        <v>72130883253</v>
      </c>
      <c r="AA119" s="34">
        <v>72130883253</v>
      </c>
    </row>
    <row r="120" spans="1:27" ht="90" x14ac:dyDescent="0.25">
      <c r="A120" s="31" t="s">
        <v>83</v>
      </c>
      <c r="B120" s="32" t="s">
        <v>84</v>
      </c>
      <c r="C120" s="33" t="s">
        <v>62</v>
      </c>
      <c r="D120" s="31" t="s">
        <v>51</v>
      </c>
      <c r="E120" s="31" t="s">
        <v>216</v>
      </c>
      <c r="F120" s="31" t="s">
        <v>217</v>
      </c>
      <c r="G120" s="31" t="s">
        <v>226</v>
      </c>
      <c r="H120" s="31" t="s">
        <v>227</v>
      </c>
      <c r="I120" s="31"/>
      <c r="J120" s="31"/>
      <c r="K120" s="31"/>
      <c r="L120" s="31"/>
      <c r="M120" s="31" t="s">
        <v>27</v>
      </c>
      <c r="N120" s="31" t="s">
        <v>228</v>
      </c>
      <c r="O120" s="31" t="s">
        <v>28</v>
      </c>
      <c r="P120" s="32" t="s">
        <v>63</v>
      </c>
      <c r="Q120" s="34">
        <v>0</v>
      </c>
      <c r="R120" s="34">
        <v>6000000</v>
      </c>
      <c r="S120" s="34">
        <v>6000000</v>
      </c>
      <c r="T120" s="34">
        <v>0</v>
      </c>
      <c r="U120" s="34">
        <v>0</v>
      </c>
      <c r="V120" s="34">
        <v>0</v>
      </c>
      <c r="W120" s="34">
        <v>0</v>
      </c>
      <c r="X120" s="34">
        <v>0</v>
      </c>
      <c r="Y120" s="34">
        <v>0</v>
      </c>
      <c r="Z120" s="34">
        <v>0</v>
      </c>
      <c r="AA120" s="34">
        <v>0</v>
      </c>
    </row>
    <row r="121" spans="1:27" ht="56.25" x14ac:dyDescent="0.25">
      <c r="A121" s="31" t="s">
        <v>83</v>
      </c>
      <c r="B121" s="32" t="s">
        <v>84</v>
      </c>
      <c r="C121" s="33" t="s">
        <v>64</v>
      </c>
      <c r="D121" s="31" t="s">
        <v>51</v>
      </c>
      <c r="E121" s="31" t="s">
        <v>216</v>
      </c>
      <c r="F121" s="31" t="s">
        <v>217</v>
      </c>
      <c r="G121" s="31" t="s">
        <v>226</v>
      </c>
      <c r="H121" s="31" t="s">
        <v>230</v>
      </c>
      <c r="I121" s="31"/>
      <c r="J121" s="31"/>
      <c r="K121" s="31"/>
      <c r="L121" s="31"/>
      <c r="M121" s="31" t="s">
        <v>27</v>
      </c>
      <c r="N121" s="31" t="s">
        <v>205</v>
      </c>
      <c r="O121" s="31" t="s">
        <v>28</v>
      </c>
      <c r="P121" s="32" t="s">
        <v>65</v>
      </c>
      <c r="Q121" s="34">
        <v>1370548090</v>
      </c>
      <c r="R121" s="34">
        <v>6083999505</v>
      </c>
      <c r="S121" s="34">
        <v>2455220579</v>
      </c>
      <c r="T121" s="34">
        <v>4999327016</v>
      </c>
      <c r="U121" s="34">
        <v>0</v>
      </c>
      <c r="V121" s="34">
        <v>4878858143</v>
      </c>
      <c r="W121" s="34">
        <v>120468873</v>
      </c>
      <c r="X121" s="34">
        <v>2980200363</v>
      </c>
      <c r="Y121" s="34">
        <v>1215324277</v>
      </c>
      <c r="Z121" s="34">
        <v>1215324277</v>
      </c>
      <c r="AA121" s="34">
        <v>1215324277</v>
      </c>
    </row>
    <row r="122" spans="1:27" ht="45" x14ac:dyDescent="0.25">
      <c r="A122" s="31" t="s">
        <v>83</v>
      </c>
      <c r="B122" s="32" t="s">
        <v>84</v>
      </c>
      <c r="C122" s="33" t="s">
        <v>66</v>
      </c>
      <c r="D122" s="31" t="s">
        <v>51</v>
      </c>
      <c r="E122" s="31" t="s">
        <v>216</v>
      </c>
      <c r="F122" s="31" t="s">
        <v>217</v>
      </c>
      <c r="G122" s="31" t="s">
        <v>212</v>
      </c>
      <c r="H122" s="31" t="s">
        <v>231</v>
      </c>
      <c r="I122" s="31"/>
      <c r="J122" s="31"/>
      <c r="K122" s="31"/>
      <c r="L122" s="31"/>
      <c r="M122" s="31" t="s">
        <v>60</v>
      </c>
      <c r="N122" s="31" t="s">
        <v>232</v>
      </c>
      <c r="O122" s="31" t="s">
        <v>28</v>
      </c>
      <c r="P122" s="32" t="s">
        <v>67</v>
      </c>
      <c r="Q122" s="34">
        <v>0</v>
      </c>
      <c r="R122" s="34">
        <v>5664665124</v>
      </c>
      <c r="S122" s="34">
        <v>208196</v>
      </c>
      <c r="T122" s="34">
        <v>5664456928</v>
      </c>
      <c r="U122" s="34">
        <v>0</v>
      </c>
      <c r="V122" s="34">
        <v>5620905109</v>
      </c>
      <c r="W122" s="34">
        <v>43551819</v>
      </c>
      <c r="X122" s="34">
        <v>5618208608</v>
      </c>
      <c r="Y122" s="34">
        <v>4597439042</v>
      </c>
      <c r="Z122" s="34">
        <v>4597439042</v>
      </c>
      <c r="AA122" s="34">
        <v>4597439042</v>
      </c>
    </row>
    <row r="123" spans="1:27" ht="45" x14ac:dyDescent="0.25">
      <c r="A123" s="31" t="s">
        <v>83</v>
      </c>
      <c r="B123" s="32" t="s">
        <v>84</v>
      </c>
      <c r="C123" s="33" t="s">
        <v>66</v>
      </c>
      <c r="D123" s="31" t="s">
        <v>51</v>
      </c>
      <c r="E123" s="31" t="s">
        <v>216</v>
      </c>
      <c r="F123" s="31" t="s">
        <v>217</v>
      </c>
      <c r="G123" s="31" t="s">
        <v>212</v>
      </c>
      <c r="H123" s="31" t="s">
        <v>231</v>
      </c>
      <c r="I123" s="31"/>
      <c r="J123" s="31"/>
      <c r="K123" s="31"/>
      <c r="L123" s="31"/>
      <c r="M123" s="31" t="s">
        <v>27</v>
      </c>
      <c r="N123" s="31" t="s">
        <v>229</v>
      </c>
      <c r="O123" s="31" t="s">
        <v>28</v>
      </c>
      <c r="P123" s="32" t="s">
        <v>67</v>
      </c>
      <c r="Q123" s="34">
        <v>585384399</v>
      </c>
      <c r="R123" s="34">
        <v>40349105377</v>
      </c>
      <c r="S123" s="34">
        <v>102003085</v>
      </c>
      <c r="T123" s="34">
        <v>40832486691</v>
      </c>
      <c r="U123" s="34">
        <v>0</v>
      </c>
      <c r="V123" s="34">
        <v>39552157768</v>
      </c>
      <c r="W123" s="34">
        <v>1280328923</v>
      </c>
      <c r="X123" s="34">
        <v>38640777228</v>
      </c>
      <c r="Y123" s="34">
        <v>32273476417</v>
      </c>
      <c r="Z123" s="34">
        <v>32273476417</v>
      </c>
      <c r="AA123" s="34">
        <v>32273476417</v>
      </c>
    </row>
    <row r="124" spans="1:27" ht="45" x14ac:dyDescent="0.25">
      <c r="A124" s="31" t="s">
        <v>83</v>
      </c>
      <c r="B124" s="32" t="s">
        <v>84</v>
      </c>
      <c r="C124" s="33" t="s">
        <v>66</v>
      </c>
      <c r="D124" s="31" t="s">
        <v>51</v>
      </c>
      <c r="E124" s="31" t="s">
        <v>216</v>
      </c>
      <c r="F124" s="31" t="s">
        <v>217</v>
      </c>
      <c r="G124" s="31" t="s">
        <v>212</v>
      </c>
      <c r="H124" s="31" t="s">
        <v>231</v>
      </c>
      <c r="I124" s="31"/>
      <c r="J124" s="31"/>
      <c r="K124" s="31"/>
      <c r="L124" s="31"/>
      <c r="M124" s="31" t="s">
        <v>27</v>
      </c>
      <c r="N124" s="31" t="s">
        <v>205</v>
      </c>
      <c r="O124" s="31" t="s">
        <v>28</v>
      </c>
      <c r="P124" s="32" t="s">
        <v>67</v>
      </c>
      <c r="Q124" s="34">
        <v>2660825929</v>
      </c>
      <c r="R124" s="34">
        <v>373082921</v>
      </c>
      <c r="S124" s="34">
        <v>20612195</v>
      </c>
      <c r="T124" s="34">
        <v>3013296655</v>
      </c>
      <c r="U124" s="34">
        <v>0</v>
      </c>
      <c r="V124" s="34">
        <v>2931253817</v>
      </c>
      <c r="W124" s="34">
        <v>82042838</v>
      </c>
      <c r="X124" s="34">
        <v>2839744727</v>
      </c>
      <c r="Y124" s="34">
        <v>2135455288</v>
      </c>
      <c r="Z124" s="34">
        <v>2135455288</v>
      </c>
      <c r="AA124" s="34">
        <v>2135455288</v>
      </c>
    </row>
    <row r="125" spans="1:27" ht="56.25" x14ac:dyDescent="0.25">
      <c r="A125" s="31" t="s">
        <v>83</v>
      </c>
      <c r="B125" s="32" t="s">
        <v>84</v>
      </c>
      <c r="C125" s="33" t="s">
        <v>68</v>
      </c>
      <c r="D125" s="31" t="s">
        <v>51</v>
      </c>
      <c r="E125" s="31" t="s">
        <v>233</v>
      </c>
      <c r="F125" s="31" t="s">
        <v>217</v>
      </c>
      <c r="G125" s="31" t="s">
        <v>218</v>
      </c>
      <c r="H125" s="31" t="s">
        <v>230</v>
      </c>
      <c r="I125" s="31"/>
      <c r="J125" s="31"/>
      <c r="K125" s="31"/>
      <c r="L125" s="31"/>
      <c r="M125" s="31" t="s">
        <v>27</v>
      </c>
      <c r="N125" s="31" t="s">
        <v>205</v>
      </c>
      <c r="O125" s="31" t="s">
        <v>28</v>
      </c>
      <c r="P125" s="32" t="s">
        <v>65</v>
      </c>
      <c r="Q125" s="34">
        <v>133536664</v>
      </c>
      <c r="R125" s="34">
        <v>5612728</v>
      </c>
      <c r="S125" s="34">
        <v>6725927</v>
      </c>
      <c r="T125" s="34">
        <v>132423465</v>
      </c>
      <c r="U125" s="34">
        <v>0</v>
      </c>
      <c r="V125" s="34">
        <v>132423465</v>
      </c>
      <c r="W125" s="34">
        <v>0</v>
      </c>
      <c r="X125" s="34">
        <v>132178125</v>
      </c>
      <c r="Y125" s="34">
        <v>99058681</v>
      </c>
      <c r="Z125" s="34">
        <v>99058681</v>
      </c>
      <c r="AA125" s="34">
        <v>99058681</v>
      </c>
    </row>
    <row r="126" spans="1:27" ht="45" x14ac:dyDescent="0.25">
      <c r="A126" s="31" t="s">
        <v>83</v>
      </c>
      <c r="B126" s="32" t="s">
        <v>84</v>
      </c>
      <c r="C126" s="33" t="s">
        <v>69</v>
      </c>
      <c r="D126" s="31" t="s">
        <v>51</v>
      </c>
      <c r="E126" s="31" t="s">
        <v>233</v>
      </c>
      <c r="F126" s="31" t="s">
        <v>217</v>
      </c>
      <c r="G126" s="31" t="s">
        <v>220</v>
      </c>
      <c r="H126" s="31" t="s">
        <v>70</v>
      </c>
      <c r="I126" s="31"/>
      <c r="J126" s="31"/>
      <c r="K126" s="31"/>
      <c r="L126" s="31"/>
      <c r="M126" s="31" t="s">
        <v>27</v>
      </c>
      <c r="N126" s="31" t="s">
        <v>205</v>
      </c>
      <c r="O126" s="31" t="s">
        <v>28</v>
      </c>
      <c r="P126" s="32" t="s">
        <v>71</v>
      </c>
      <c r="Q126" s="34">
        <v>1847695931</v>
      </c>
      <c r="R126" s="34">
        <v>696579537</v>
      </c>
      <c r="S126" s="34">
        <v>96576814</v>
      </c>
      <c r="T126" s="34">
        <v>2447698654</v>
      </c>
      <c r="U126" s="34">
        <v>0</v>
      </c>
      <c r="V126" s="34">
        <v>2421104392</v>
      </c>
      <c r="W126" s="34">
        <v>26594262</v>
      </c>
      <c r="X126" s="34">
        <v>2042572378</v>
      </c>
      <c r="Y126" s="34">
        <v>1278727437</v>
      </c>
      <c r="Z126" s="34">
        <v>1278727437</v>
      </c>
      <c r="AA126" s="34">
        <v>1278727437</v>
      </c>
    </row>
    <row r="127" spans="1:27" ht="22.5" x14ac:dyDescent="0.25">
      <c r="A127" s="31" t="s">
        <v>85</v>
      </c>
      <c r="B127" s="32" t="s">
        <v>86</v>
      </c>
      <c r="C127" s="33" t="s">
        <v>34</v>
      </c>
      <c r="D127" s="31" t="s">
        <v>26</v>
      </c>
      <c r="E127" s="31" t="s">
        <v>206</v>
      </c>
      <c r="F127" s="31"/>
      <c r="G127" s="31"/>
      <c r="H127" s="31"/>
      <c r="I127" s="31"/>
      <c r="J127" s="31"/>
      <c r="K127" s="31"/>
      <c r="L127" s="31"/>
      <c r="M127" s="31" t="s">
        <v>27</v>
      </c>
      <c r="N127" s="31" t="s">
        <v>205</v>
      </c>
      <c r="O127" s="31" t="s">
        <v>28</v>
      </c>
      <c r="P127" s="32" t="s">
        <v>35</v>
      </c>
      <c r="Q127" s="34">
        <v>13380071</v>
      </c>
      <c r="R127" s="34">
        <v>29907448</v>
      </c>
      <c r="S127" s="34">
        <v>0</v>
      </c>
      <c r="T127" s="34">
        <v>43287519</v>
      </c>
      <c r="U127" s="34">
        <v>0</v>
      </c>
      <c r="V127" s="34">
        <v>39787519</v>
      </c>
      <c r="W127" s="34">
        <v>3500000</v>
      </c>
      <c r="X127" s="34">
        <v>33336941</v>
      </c>
      <c r="Y127" s="34">
        <v>8435281</v>
      </c>
      <c r="Z127" s="34">
        <v>8435281</v>
      </c>
      <c r="AA127" s="34">
        <v>8435281</v>
      </c>
    </row>
    <row r="128" spans="1:27" ht="22.5" x14ac:dyDescent="0.25">
      <c r="A128" s="31" t="s">
        <v>85</v>
      </c>
      <c r="B128" s="32" t="s">
        <v>86</v>
      </c>
      <c r="C128" s="33" t="s">
        <v>44</v>
      </c>
      <c r="D128" s="31" t="s">
        <v>26</v>
      </c>
      <c r="E128" s="31" t="s">
        <v>215</v>
      </c>
      <c r="F128" s="31" t="s">
        <v>204</v>
      </c>
      <c r="G128" s="31"/>
      <c r="H128" s="31"/>
      <c r="I128" s="31"/>
      <c r="J128" s="31"/>
      <c r="K128" s="31"/>
      <c r="L128" s="31"/>
      <c r="M128" s="31" t="s">
        <v>27</v>
      </c>
      <c r="N128" s="31" t="s">
        <v>205</v>
      </c>
      <c r="O128" s="31" t="s">
        <v>28</v>
      </c>
      <c r="P128" s="32" t="s">
        <v>45</v>
      </c>
      <c r="Q128" s="34">
        <v>0</v>
      </c>
      <c r="R128" s="34">
        <v>45641410</v>
      </c>
      <c r="S128" s="34">
        <v>0</v>
      </c>
      <c r="T128" s="34">
        <v>45641410</v>
      </c>
      <c r="U128" s="34">
        <v>0</v>
      </c>
      <c r="V128" s="34">
        <v>45641410</v>
      </c>
      <c r="W128" s="34">
        <v>0</v>
      </c>
      <c r="X128" s="34">
        <v>45641410</v>
      </c>
      <c r="Y128" s="34">
        <v>45641410</v>
      </c>
      <c r="Z128" s="34">
        <v>45641410</v>
      </c>
      <c r="AA128" s="34">
        <v>45641410</v>
      </c>
    </row>
    <row r="129" spans="1:27" ht="78.75" x14ac:dyDescent="0.25">
      <c r="A129" s="31" t="s">
        <v>85</v>
      </c>
      <c r="B129" s="32" t="s">
        <v>86</v>
      </c>
      <c r="C129" s="33" t="s">
        <v>50</v>
      </c>
      <c r="D129" s="31" t="s">
        <v>51</v>
      </c>
      <c r="E129" s="31" t="s">
        <v>216</v>
      </c>
      <c r="F129" s="31" t="s">
        <v>217</v>
      </c>
      <c r="G129" s="31" t="s">
        <v>218</v>
      </c>
      <c r="H129" s="31" t="s">
        <v>219</v>
      </c>
      <c r="I129" s="31"/>
      <c r="J129" s="31"/>
      <c r="K129" s="31"/>
      <c r="L129" s="31"/>
      <c r="M129" s="31" t="s">
        <v>27</v>
      </c>
      <c r="N129" s="31" t="s">
        <v>205</v>
      </c>
      <c r="O129" s="31" t="s">
        <v>28</v>
      </c>
      <c r="P129" s="32" t="s">
        <v>52</v>
      </c>
      <c r="Q129" s="34">
        <v>1729527270</v>
      </c>
      <c r="R129" s="34">
        <v>0</v>
      </c>
      <c r="S129" s="34">
        <v>240728324</v>
      </c>
      <c r="T129" s="34">
        <v>1488798946</v>
      </c>
      <c r="U129" s="34">
        <v>0</v>
      </c>
      <c r="V129" s="34">
        <v>1488798945.98</v>
      </c>
      <c r="W129" s="34">
        <v>0.02</v>
      </c>
      <c r="X129" s="34">
        <v>1488798945.98</v>
      </c>
      <c r="Y129" s="34">
        <v>1488798945.98</v>
      </c>
      <c r="Z129" s="34">
        <v>1488798945.98</v>
      </c>
      <c r="AA129" s="34">
        <v>1488798945.98</v>
      </c>
    </row>
    <row r="130" spans="1:27" ht="78.75" x14ac:dyDescent="0.25">
      <c r="A130" s="31" t="s">
        <v>85</v>
      </c>
      <c r="B130" s="32" t="s">
        <v>86</v>
      </c>
      <c r="C130" s="33" t="s">
        <v>53</v>
      </c>
      <c r="D130" s="31" t="s">
        <v>51</v>
      </c>
      <c r="E130" s="31" t="s">
        <v>216</v>
      </c>
      <c r="F130" s="31" t="s">
        <v>217</v>
      </c>
      <c r="G130" s="31" t="s">
        <v>220</v>
      </c>
      <c r="H130" s="31" t="s">
        <v>219</v>
      </c>
      <c r="I130" s="31"/>
      <c r="J130" s="31"/>
      <c r="K130" s="31"/>
      <c r="L130" s="31"/>
      <c r="M130" s="31" t="s">
        <v>27</v>
      </c>
      <c r="N130" s="31" t="s">
        <v>205</v>
      </c>
      <c r="O130" s="31" t="s">
        <v>28</v>
      </c>
      <c r="P130" s="32" t="s">
        <v>52</v>
      </c>
      <c r="Q130" s="34">
        <v>200562315</v>
      </c>
      <c r="R130" s="34">
        <v>0</v>
      </c>
      <c r="S130" s="34">
        <v>23677099</v>
      </c>
      <c r="T130" s="34">
        <v>176885216</v>
      </c>
      <c r="U130" s="34">
        <v>0</v>
      </c>
      <c r="V130" s="34">
        <v>176885216</v>
      </c>
      <c r="W130" s="34">
        <v>0</v>
      </c>
      <c r="X130" s="34">
        <v>176885216</v>
      </c>
      <c r="Y130" s="34">
        <v>176885216</v>
      </c>
      <c r="Z130" s="34">
        <v>176885216</v>
      </c>
      <c r="AA130" s="34">
        <v>176885216</v>
      </c>
    </row>
    <row r="131" spans="1:27" ht="56.25" x14ac:dyDescent="0.25">
      <c r="A131" s="31" t="s">
        <v>85</v>
      </c>
      <c r="B131" s="32" t="s">
        <v>86</v>
      </c>
      <c r="C131" s="33" t="s">
        <v>54</v>
      </c>
      <c r="D131" s="31" t="s">
        <v>51</v>
      </c>
      <c r="E131" s="31" t="s">
        <v>216</v>
      </c>
      <c r="F131" s="31" t="s">
        <v>217</v>
      </c>
      <c r="G131" s="31" t="s">
        <v>221</v>
      </c>
      <c r="H131" s="31" t="s">
        <v>222</v>
      </c>
      <c r="I131" s="31"/>
      <c r="J131" s="31"/>
      <c r="K131" s="31"/>
      <c r="L131" s="31"/>
      <c r="M131" s="31" t="s">
        <v>27</v>
      </c>
      <c r="N131" s="31" t="s">
        <v>205</v>
      </c>
      <c r="O131" s="31" t="s">
        <v>28</v>
      </c>
      <c r="P131" s="32" t="s">
        <v>55</v>
      </c>
      <c r="Q131" s="34">
        <v>281550000</v>
      </c>
      <c r="R131" s="34">
        <v>28651947</v>
      </c>
      <c r="S131" s="34">
        <v>9750000</v>
      </c>
      <c r="T131" s="34">
        <v>300451947</v>
      </c>
      <c r="U131" s="34">
        <v>0</v>
      </c>
      <c r="V131" s="34">
        <v>289823000</v>
      </c>
      <c r="W131" s="34">
        <v>10628947</v>
      </c>
      <c r="X131" s="34">
        <v>286031328</v>
      </c>
      <c r="Y131" s="34">
        <v>210029435</v>
      </c>
      <c r="Z131" s="34">
        <v>210029435</v>
      </c>
      <c r="AA131" s="34">
        <v>210029435</v>
      </c>
    </row>
    <row r="132" spans="1:27" ht="56.25" x14ac:dyDescent="0.25">
      <c r="A132" s="31" t="s">
        <v>85</v>
      </c>
      <c r="B132" s="32" t="s">
        <v>86</v>
      </c>
      <c r="C132" s="33" t="s">
        <v>56</v>
      </c>
      <c r="D132" s="31" t="s">
        <v>51</v>
      </c>
      <c r="E132" s="31" t="s">
        <v>216</v>
      </c>
      <c r="F132" s="31" t="s">
        <v>217</v>
      </c>
      <c r="G132" s="31" t="s">
        <v>223</v>
      </c>
      <c r="H132" s="31" t="s">
        <v>57</v>
      </c>
      <c r="I132" s="31"/>
      <c r="J132" s="31"/>
      <c r="K132" s="31"/>
      <c r="L132" s="31"/>
      <c r="M132" s="31" t="s">
        <v>27</v>
      </c>
      <c r="N132" s="31" t="s">
        <v>205</v>
      </c>
      <c r="O132" s="31" t="s">
        <v>28</v>
      </c>
      <c r="P132" s="32" t="s">
        <v>58</v>
      </c>
      <c r="Q132" s="34">
        <v>132057189</v>
      </c>
      <c r="R132" s="34">
        <v>2952010495</v>
      </c>
      <c r="S132" s="34">
        <v>821648085</v>
      </c>
      <c r="T132" s="34">
        <v>2262419599</v>
      </c>
      <c r="U132" s="34">
        <v>0</v>
      </c>
      <c r="V132" s="34">
        <v>2262419599</v>
      </c>
      <c r="W132" s="34">
        <v>0</v>
      </c>
      <c r="X132" s="34">
        <v>2255756728</v>
      </c>
      <c r="Y132" s="34">
        <v>1066196950.51</v>
      </c>
      <c r="Z132" s="34">
        <v>1066196950.51</v>
      </c>
      <c r="AA132" s="34">
        <v>1066196950.51</v>
      </c>
    </row>
    <row r="133" spans="1:27" ht="90" x14ac:dyDescent="0.25">
      <c r="A133" s="31" t="s">
        <v>85</v>
      </c>
      <c r="B133" s="32" t="s">
        <v>86</v>
      </c>
      <c r="C133" s="33" t="s">
        <v>74</v>
      </c>
      <c r="D133" s="31" t="s">
        <v>51</v>
      </c>
      <c r="E133" s="31" t="s">
        <v>216</v>
      </c>
      <c r="F133" s="31" t="s">
        <v>217</v>
      </c>
      <c r="G133" s="31" t="s">
        <v>234</v>
      </c>
      <c r="H133" s="31" t="s">
        <v>227</v>
      </c>
      <c r="I133" s="31"/>
      <c r="J133" s="31"/>
      <c r="K133" s="31"/>
      <c r="L133" s="31"/>
      <c r="M133" s="31" t="s">
        <v>60</v>
      </c>
      <c r="N133" s="31" t="s">
        <v>212</v>
      </c>
      <c r="O133" s="31" t="s">
        <v>28</v>
      </c>
      <c r="P133" s="32" t="s">
        <v>63</v>
      </c>
      <c r="Q133" s="34">
        <v>979165683</v>
      </c>
      <c r="R133" s="34">
        <v>639402403</v>
      </c>
      <c r="S133" s="34">
        <v>31161788</v>
      </c>
      <c r="T133" s="34">
        <v>1587406298</v>
      </c>
      <c r="U133" s="34">
        <v>0</v>
      </c>
      <c r="V133" s="34">
        <v>1584492036</v>
      </c>
      <c r="W133" s="34">
        <v>2914262</v>
      </c>
      <c r="X133" s="34">
        <v>1584492036</v>
      </c>
      <c r="Y133" s="34">
        <v>1381453764</v>
      </c>
      <c r="Z133" s="34">
        <v>1381453764</v>
      </c>
      <c r="AA133" s="34">
        <v>1381453764</v>
      </c>
    </row>
    <row r="134" spans="1:27" ht="90" x14ac:dyDescent="0.25">
      <c r="A134" s="31" t="s">
        <v>85</v>
      </c>
      <c r="B134" s="32" t="s">
        <v>86</v>
      </c>
      <c r="C134" s="33" t="s">
        <v>74</v>
      </c>
      <c r="D134" s="31" t="s">
        <v>51</v>
      </c>
      <c r="E134" s="31" t="s">
        <v>216</v>
      </c>
      <c r="F134" s="31" t="s">
        <v>217</v>
      </c>
      <c r="G134" s="31" t="s">
        <v>234</v>
      </c>
      <c r="H134" s="31" t="s">
        <v>227</v>
      </c>
      <c r="I134" s="31"/>
      <c r="J134" s="31"/>
      <c r="K134" s="31"/>
      <c r="L134" s="31"/>
      <c r="M134" s="31" t="s">
        <v>27</v>
      </c>
      <c r="N134" s="31" t="s">
        <v>205</v>
      </c>
      <c r="O134" s="31" t="s">
        <v>28</v>
      </c>
      <c r="P134" s="32" t="s">
        <v>63</v>
      </c>
      <c r="Q134" s="34">
        <v>0</v>
      </c>
      <c r="R134" s="34">
        <v>4511166314</v>
      </c>
      <c r="S134" s="34">
        <v>2441358</v>
      </c>
      <c r="T134" s="34">
        <v>4508724956</v>
      </c>
      <c r="U134" s="34">
        <v>0</v>
      </c>
      <c r="V134" s="34">
        <v>4502819845</v>
      </c>
      <c r="W134" s="34">
        <v>5905111</v>
      </c>
      <c r="X134" s="34">
        <v>4502819845</v>
      </c>
      <c r="Y134" s="34">
        <v>2356402384</v>
      </c>
      <c r="Z134" s="34">
        <v>2356402384</v>
      </c>
      <c r="AA134" s="34">
        <v>2356402384</v>
      </c>
    </row>
    <row r="135" spans="1:27" ht="90" x14ac:dyDescent="0.25">
      <c r="A135" s="31" t="s">
        <v>85</v>
      </c>
      <c r="B135" s="32" t="s">
        <v>86</v>
      </c>
      <c r="C135" s="33" t="s">
        <v>62</v>
      </c>
      <c r="D135" s="31" t="s">
        <v>51</v>
      </c>
      <c r="E135" s="31" t="s">
        <v>216</v>
      </c>
      <c r="F135" s="31" t="s">
        <v>217</v>
      </c>
      <c r="G135" s="31" t="s">
        <v>226</v>
      </c>
      <c r="H135" s="31" t="s">
        <v>227</v>
      </c>
      <c r="I135" s="31"/>
      <c r="J135" s="31"/>
      <c r="K135" s="31"/>
      <c r="L135" s="31"/>
      <c r="M135" s="31" t="s">
        <v>60</v>
      </c>
      <c r="N135" s="31" t="s">
        <v>212</v>
      </c>
      <c r="O135" s="31" t="s">
        <v>28</v>
      </c>
      <c r="P135" s="32" t="s">
        <v>63</v>
      </c>
      <c r="Q135" s="34">
        <v>0</v>
      </c>
      <c r="R135" s="34">
        <v>86836639996</v>
      </c>
      <c r="S135" s="34">
        <v>7106097173</v>
      </c>
      <c r="T135" s="34">
        <v>79730542823</v>
      </c>
      <c r="U135" s="34">
        <v>0</v>
      </c>
      <c r="V135" s="34">
        <v>79678967931</v>
      </c>
      <c r="W135" s="34">
        <v>51574892</v>
      </c>
      <c r="X135" s="34">
        <v>79677619228</v>
      </c>
      <c r="Y135" s="34">
        <v>65926402331</v>
      </c>
      <c r="Z135" s="34">
        <v>65926402331</v>
      </c>
      <c r="AA135" s="34">
        <v>65926402331</v>
      </c>
    </row>
    <row r="136" spans="1:27" ht="90" x14ac:dyDescent="0.25">
      <c r="A136" s="31" t="s">
        <v>85</v>
      </c>
      <c r="B136" s="32" t="s">
        <v>86</v>
      </c>
      <c r="C136" s="33" t="s">
        <v>62</v>
      </c>
      <c r="D136" s="31" t="s">
        <v>51</v>
      </c>
      <c r="E136" s="31" t="s">
        <v>216</v>
      </c>
      <c r="F136" s="31" t="s">
        <v>217</v>
      </c>
      <c r="G136" s="31" t="s">
        <v>226</v>
      </c>
      <c r="H136" s="31" t="s">
        <v>227</v>
      </c>
      <c r="I136" s="31"/>
      <c r="J136" s="31"/>
      <c r="K136" s="31"/>
      <c r="L136" s="31"/>
      <c r="M136" s="31" t="s">
        <v>27</v>
      </c>
      <c r="N136" s="31" t="s">
        <v>228</v>
      </c>
      <c r="O136" s="31" t="s">
        <v>28</v>
      </c>
      <c r="P136" s="32" t="s">
        <v>63</v>
      </c>
      <c r="Q136" s="34">
        <v>0</v>
      </c>
      <c r="R136" s="34">
        <v>31020339</v>
      </c>
      <c r="S136" s="34">
        <v>6000000</v>
      </c>
      <c r="T136" s="34">
        <v>25020339</v>
      </c>
      <c r="U136" s="34">
        <v>0</v>
      </c>
      <c r="V136" s="34">
        <v>0</v>
      </c>
      <c r="W136" s="34">
        <v>25020339</v>
      </c>
      <c r="X136" s="34">
        <v>0</v>
      </c>
      <c r="Y136" s="34">
        <v>0</v>
      </c>
      <c r="Z136" s="34">
        <v>0</v>
      </c>
      <c r="AA136" s="34">
        <v>0</v>
      </c>
    </row>
    <row r="137" spans="1:27" ht="56.25" x14ac:dyDescent="0.25">
      <c r="A137" s="31" t="s">
        <v>85</v>
      </c>
      <c r="B137" s="32" t="s">
        <v>86</v>
      </c>
      <c r="C137" s="33" t="s">
        <v>64</v>
      </c>
      <c r="D137" s="31" t="s">
        <v>51</v>
      </c>
      <c r="E137" s="31" t="s">
        <v>216</v>
      </c>
      <c r="F137" s="31" t="s">
        <v>217</v>
      </c>
      <c r="G137" s="31" t="s">
        <v>226</v>
      </c>
      <c r="H137" s="31" t="s">
        <v>230</v>
      </c>
      <c r="I137" s="31"/>
      <c r="J137" s="31"/>
      <c r="K137" s="31"/>
      <c r="L137" s="31"/>
      <c r="M137" s="31" t="s">
        <v>27</v>
      </c>
      <c r="N137" s="31" t="s">
        <v>205</v>
      </c>
      <c r="O137" s="31" t="s">
        <v>28</v>
      </c>
      <c r="P137" s="32" t="s">
        <v>65</v>
      </c>
      <c r="Q137" s="34">
        <v>1018536626</v>
      </c>
      <c r="R137" s="34">
        <v>4240497970</v>
      </c>
      <c r="S137" s="34">
        <v>2431658563</v>
      </c>
      <c r="T137" s="34">
        <v>2827376033</v>
      </c>
      <c r="U137" s="34">
        <v>0</v>
      </c>
      <c r="V137" s="34">
        <v>2827376033</v>
      </c>
      <c r="W137" s="34">
        <v>0</v>
      </c>
      <c r="X137" s="34">
        <v>2283391852</v>
      </c>
      <c r="Y137" s="34">
        <v>869590999.54999995</v>
      </c>
      <c r="Z137" s="34">
        <v>869590999.54999995</v>
      </c>
      <c r="AA137" s="34">
        <v>869590999.54999995</v>
      </c>
    </row>
    <row r="138" spans="1:27" ht="45" x14ac:dyDescent="0.25">
      <c r="A138" s="31" t="s">
        <v>85</v>
      </c>
      <c r="B138" s="32" t="s">
        <v>86</v>
      </c>
      <c r="C138" s="33" t="s">
        <v>66</v>
      </c>
      <c r="D138" s="31" t="s">
        <v>51</v>
      </c>
      <c r="E138" s="31" t="s">
        <v>216</v>
      </c>
      <c r="F138" s="31" t="s">
        <v>217</v>
      </c>
      <c r="G138" s="31" t="s">
        <v>212</v>
      </c>
      <c r="H138" s="31" t="s">
        <v>231</v>
      </c>
      <c r="I138" s="31"/>
      <c r="J138" s="31"/>
      <c r="K138" s="31"/>
      <c r="L138" s="31"/>
      <c r="M138" s="31" t="s">
        <v>60</v>
      </c>
      <c r="N138" s="31" t="s">
        <v>232</v>
      </c>
      <c r="O138" s="31" t="s">
        <v>28</v>
      </c>
      <c r="P138" s="32" t="s">
        <v>67</v>
      </c>
      <c r="Q138" s="34">
        <v>0</v>
      </c>
      <c r="R138" s="34">
        <v>793696572</v>
      </c>
      <c r="S138" s="34">
        <v>215503195</v>
      </c>
      <c r="T138" s="34">
        <v>578193377</v>
      </c>
      <c r="U138" s="34">
        <v>0</v>
      </c>
      <c r="V138" s="34">
        <v>578193377</v>
      </c>
      <c r="W138" s="34">
        <v>0</v>
      </c>
      <c r="X138" s="34">
        <v>578193377</v>
      </c>
      <c r="Y138" s="34">
        <v>458582042</v>
      </c>
      <c r="Z138" s="34">
        <v>458582042</v>
      </c>
      <c r="AA138" s="34">
        <v>458582042</v>
      </c>
    </row>
    <row r="139" spans="1:27" ht="45" x14ac:dyDescent="0.25">
      <c r="A139" s="31" t="s">
        <v>85</v>
      </c>
      <c r="B139" s="32" t="s">
        <v>86</v>
      </c>
      <c r="C139" s="33" t="s">
        <v>66</v>
      </c>
      <c r="D139" s="31" t="s">
        <v>51</v>
      </c>
      <c r="E139" s="31" t="s">
        <v>216</v>
      </c>
      <c r="F139" s="31" t="s">
        <v>217</v>
      </c>
      <c r="G139" s="31" t="s">
        <v>212</v>
      </c>
      <c r="H139" s="31" t="s">
        <v>231</v>
      </c>
      <c r="I139" s="31"/>
      <c r="J139" s="31"/>
      <c r="K139" s="31"/>
      <c r="L139" s="31"/>
      <c r="M139" s="31" t="s">
        <v>27</v>
      </c>
      <c r="N139" s="31" t="s">
        <v>229</v>
      </c>
      <c r="O139" s="31" t="s">
        <v>28</v>
      </c>
      <c r="P139" s="32" t="s">
        <v>67</v>
      </c>
      <c r="Q139" s="34">
        <v>42003643</v>
      </c>
      <c r="R139" s="34">
        <v>5531325259</v>
      </c>
      <c r="S139" s="34">
        <v>1833968</v>
      </c>
      <c r="T139" s="34">
        <v>5571494934</v>
      </c>
      <c r="U139" s="34">
        <v>0</v>
      </c>
      <c r="V139" s="34">
        <v>5422620652</v>
      </c>
      <c r="W139" s="34">
        <v>148874282</v>
      </c>
      <c r="X139" s="34">
        <v>5069003915</v>
      </c>
      <c r="Y139" s="34">
        <v>3960526465</v>
      </c>
      <c r="Z139" s="34">
        <v>3960526465</v>
      </c>
      <c r="AA139" s="34">
        <v>3960526465</v>
      </c>
    </row>
    <row r="140" spans="1:27" ht="45" x14ac:dyDescent="0.25">
      <c r="A140" s="31" t="s">
        <v>85</v>
      </c>
      <c r="B140" s="32" t="s">
        <v>86</v>
      </c>
      <c r="C140" s="33" t="s">
        <v>66</v>
      </c>
      <c r="D140" s="31" t="s">
        <v>51</v>
      </c>
      <c r="E140" s="31" t="s">
        <v>216</v>
      </c>
      <c r="F140" s="31" t="s">
        <v>217</v>
      </c>
      <c r="G140" s="31" t="s">
        <v>212</v>
      </c>
      <c r="H140" s="31" t="s">
        <v>231</v>
      </c>
      <c r="I140" s="31"/>
      <c r="J140" s="31"/>
      <c r="K140" s="31"/>
      <c r="L140" s="31"/>
      <c r="M140" s="31" t="s">
        <v>27</v>
      </c>
      <c r="N140" s="31" t="s">
        <v>205</v>
      </c>
      <c r="O140" s="31" t="s">
        <v>28</v>
      </c>
      <c r="P140" s="32" t="s">
        <v>67</v>
      </c>
      <c r="Q140" s="34">
        <v>1712095192</v>
      </c>
      <c r="R140" s="34">
        <v>167300984</v>
      </c>
      <c r="S140" s="34">
        <v>26034335</v>
      </c>
      <c r="T140" s="34">
        <v>1853361841</v>
      </c>
      <c r="U140" s="34">
        <v>0</v>
      </c>
      <c r="V140" s="34">
        <v>1849155739</v>
      </c>
      <c r="W140" s="34">
        <v>4206102</v>
      </c>
      <c r="X140" s="34">
        <v>1802329050</v>
      </c>
      <c r="Y140" s="34">
        <v>1292867162.8399999</v>
      </c>
      <c r="Z140" s="34">
        <v>1292867162.8399999</v>
      </c>
      <c r="AA140" s="34">
        <v>1292867162.8399999</v>
      </c>
    </row>
    <row r="141" spans="1:27" ht="56.25" x14ac:dyDescent="0.25">
      <c r="A141" s="31" t="s">
        <v>85</v>
      </c>
      <c r="B141" s="32" t="s">
        <v>86</v>
      </c>
      <c r="C141" s="33" t="s">
        <v>68</v>
      </c>
      <c r="D141" s="31" t="s">
        <v>51</v>
      </c>
      <c r="E141" s="31" t="s">
        <v>233</v>
      </c>
      <c r="F141" s="31" t="s">
        <v>217</v>
      </c>
      <c r="G141" s="31" t="s">
        <v>218</v>
      </c>
      <c r="H141" s="31" t="s">
        <v>230</v>
      </c>
      <c r="I141" s="31"/>
      <c r="J141" s="31"/>
      <c r="K141" s="31"/>
      <c r="L141" s="31"/>
      <c r="M141" s="31" t="s">
        <v>27</v>
      </c>
      <c r="N141" s="31" t="s">
        <v>205</v>
      </c>
      <c r="O141" s="31" t="s">
        <v>28</v>
      </c>
      <c r="P141" s="32" t="s">
        <v>65</v>
      </c>
      <c r="Q141" s="34">
        <v>132656892</v>
      </c>
      <c r="R141" s="34">
        <v>11000</v>
      </c>
      <c r="S141" s="34">
        <v>4893298</v>
      </c>
      <c r="T141" s="34">
        <v>127774594</v>
      </c>
      <c r="U141" s="34">
        <v>0</v>
      </c>
      <c r="V141" s="34">
        <v>127774594</v>
      </c>
      <c r="W141" s="34">
        <v>0</v>
      </c>
      <c r="X141" s="34">
        <v>127414311</v>
      </c>
      <c r="Y141" s="34">
        <v>95996409.099999994</v>
      </c>
      <c r="Z141" s="34">
        <v>95996409.099999994</v>
      </c>
      <c r="AA141" s="34">
        <v>95996409.099999994</v>
      </c>
    </row>
    <row r="142" spans="1:27" ht="45" x14ac:dyDescent="0.25">
      <c r="A142" s="31" t="s">
        <v>85</v>
      </c>
      <c r="B142" s="32" t="s">
        <v>86</v>
      </c>
      <c r="C142" s="33" t="s">
        <v>69</v>
      </c>
      <c r="D142" s="31" t="s">
        <v>51</v>
      </c>
      <c r="E142" s="31" t="s">
        <v>233</v>
      </c>
      <c r="F142" s="31" t="s">
        <v>217</v>
      </c>
      <c r="G142" s="31" t="s">
        <v>220</v>
      </c>
      <c r="H142" s="31" t="s">
        <v>70</v>
      </c>
      <c r="I142" s="31"/>
      <c r="J142" s="31"/>
      <c r="K142" s="31"/>
      <c r="L142" s="31"/>
      <c r="M142" s="31" t="s">
        <v>27</v>
      </c>
      <c r="N142" s="31" t="s">
        <v>205</v>
      </c>
      <c r="O142" s="31" t="s">
        <v>28</v>
      </c>
      <c r="P142" s="32" t="s">
        <v>71</v>
      </c>
      <c r="Q142" s="34">
        <v>1034703178</v>
      </c>
      <c r="R142" s="34">
        <v>403977993</v>
      </c>
      <c r="S142" s="34">
        <v>286058721</v>
      </c>
      <c r="T142" s="34">
        <v>1152622450</v>
      </c>
      <c r="U142" s="34">
        <v>0</v>
      </c>
      <c r="V142" s="34">
        <v>1099895135</v>
      </c>
      <c r="W142" s="34">
        <v>52727315</v>
      </c>
      <c r="X142" s="34">
        <v>780024540</v>
      </c>
      <c r="Y142" s="34">
        <v>540361198.74000001</v>
      </c>
      <c r="Z142" s="34">
        <v>540361198.74000001</v>
      </c>
      <c r="AA142" s="34">
        <v>540361198.74000001</v>
      </c>
    </row>
    <row r="143" spans="1:27" ht="22.5" x14ac:dyDescent="0.25">
      <c r="A143" s="31" t="s">
        <v>87</v>
      </c>
      <c r="B143" s="32" t="s">
        <v>88</v>
      </c>
      <c r="C143" s="33" t="s">
        <v>34</v>
      </c>
      <c r="D143" s="31" t="s">
        <v>26</v>
      </c>
      <c r="E143" s="31" t="s">
        <v>206</v>
      </c>
      <c r="F143" s="31"/>
      <c r="G143" s="31"/>
      <c r="H143" s="31"/>
      <c r="I143" s="31"/>
      <c r="J143" s="31"/>
      <c r="K143" s="31"/>
      <c r="L143" s="31"/>
      <c r="M143" s="31" t="s">
        <v>27</v>
      </c>
      <c r="N143" s="31" t="s">
        <v>205</v>
      </c>
      <c r="O143" s="31" t="s">
        <v>28</v>
      </c>
      <c r="P143" s="32" t="s">
        <v>35</v>
      </c>
      <c r="Q143" s="34">
        <v>27875148</v>
      </c>
      <c r="R143" s="34">
        <v>79373872</v>
      </c>
      <c r="S143" s="34">
        <v>0</v>
      </c>
      <c r="T143" s="34">
        <v>107249020</v>
      </c>
      <c r="U143" s="34">
        <v>0</v>
      </c>
      <c r="V143" s="34">
        <v>104249020</v>
      </c>
      <c r="W143" s="34">
        <v>3000000</v>
      </c>
      <c r="X143" s="34">
        <v>84634211</v>
      </c>
      <c r="Y143" s="34">
        <v>34605820</v>
      </c>
      <c r="Z143" s="34">
        <v>34605820</v>
      </c>
      <c r="AA143" s="34">
        <v>34605820</v>
      </c>
    </row>
    <row r="144" spans="1:27" ht="22.5" x14ac:dyDescent="0.25">
      <c r="A144" s="31" t="s">
        <v>87</v>
      </c>
      <c r="B144" s="32" t="s">
        <v>88</v>
      </c>
      <c r="C144" s="33" t="s">
        <v>44</v>
      </c>
      <c r="D144" s="31" t="s">
        <v>26</v>
      </c>
      <c r="E144" s="31" t="s">
        <v>215</v>
      </c>
      <c r="F144" s="31" t="s">
        <v>204</v>
      </c>
      <c r="G144" s="31"/>
      <c r="H144" s="31"/>
      <c r="I144" s="31"/>
      <c r="J144" s="31"/>
      <c r="K144" s="31"/>
      <c r="L144" s="31"/>
      <c r="M144" s="31" t="s">
        <v>27</v>
      </c>
      <c r="N144" s="31" t="s">
        <v>205</v>
      </c>
      <c r="O144" s="31" t="s">
        <v>28</v>
      </c>
      <c r="P144" s="32" t="s">
        <v>45</v>
      </c>
      <c r="Q144" s="34">
        <v>0</v>
      </c>
      <c r="R144" s="34">
        <v>71949583</v>
      </c>
      <c r="S144" s="34">
        <v>4324801</v>
      </c>
      <c r="T144" s="34">
        <v>67624782</v>
      </c>
      <c r="U144" s="34">
        <v>0</v>
      </c>
      <c r="V144" s="34">
        <v>67624782</v>
      </c>
      <c r="W144" s="34">
        <v>0</v>
      </c>
      <c r="X144" s="34">
        <v>67624782</v>
      </c>
      <c r="Y144" s="34">
        <v>67624782</v>
      </c>
      <c r="Z144" s="34">
        <v>67624782</v>
      </c>
      <c r="AA144" s="34">
        <v>67624782</v>
      </c>
    </row>
    <row r="145" spans="1:27" ht="78.75" x14ac:dyDescent="0.25">
      <c r="A145" s="31" t="s">
        <v>87</v>
      </c>
      <c r="B145" s="32" t="s">
        <v>88</v>
      </c>
      <c r="C145" s="33" t="s">
        <v>50</v>
      </c>
      <c r="D145" s="31" t="s">
        <v>51</v>
      </c>
      <c r="E145" s="31" t="s">
        <v>216</v>
      </c>
      <c r="F145" s="31" t="s">
        <v>217</v>
      </c>
      <c r="G145" s="31" t="s">
        <v>218</v>
      </c>
      <c r="H145" s="31" t="s">
        <v>219</v>
      </c>
      <c r="I145" s="31"/>
      <c r="J145" s="31"/>
      <c r="K145" s="31"/>
      <c r="L145" s="31"/>
      <c r="M145" s="31" t="s">
        <v>27</v>
      </c>
      <c r="N145" s="31" t="s">
        <v>205</v>
      </c>
      <c r="O145" s="31" t="s">
        <v>28</v>
      </c>
      <c r="P145" s="32" t="s">
        <v>52</v>
      </c>
      <c r="Q145" s="34">
        <v>5836227471</v>
      </c>
      <c r="R145" s="34">
        <v>0</v>
      </c>
      <c r="S145" s="34">
        <v>63888397</v>
      </c>
      <c r="T145" s="34">
        <v>5772339074</v>
      </c>
      <c r="U145" s="34">
        <v>0</v>
      </c>
      <c r="V145" s="34">
        <v>5506746748</v>
      </c>
      <c r="W145" s="34">
        <v>265592326</v>
      </c>
      <c r="X145" s="34">
        <v>5506746748</v>
      </c>
      <c r="Y145" s="34">
        <v>5302782486</v>
      </c>
      <c r="Z145" s="34">
        <v>5302782486</v>
      </c>
      <c r="AA145" s="34">
        <v>5302782486</v>
      </c>
    </row>
    <row r="146" spans="1:27" ht="78.75" x14ac:dyDescent="0.25">
      <c r="A146" s="31" t="s">
        <v>87</v>
      </c>
      <c r="B146" s="32" t="s">
        <v>88</v>
      </c>
      <c r="C146" s="33" t="s">
        <v>53</v>
      </c>
      <c r="D146" s="31" t="s">
        <v>51</v>
      </c>
      <c r="E146" s="31" t="s">
        <v>216</v>
      </c>
      <c r="F146" s="31" t="s">
        <v>217</v>
      </c>
      <c r="G146" s="31" t="s">
        <v>220</v>
      </c>
      <c r="H146" s="31" t="s">
        <v>219</v>
      </c>
      <c r="I146" s="31"/>
      <c r="J146" s="31"/>
      <c r="K146" s="31"/>
      <c r="L146" s="31"/>
      <c r="M146" s="31" t="s">
        <v>27</v>
      </c>
      <c r="N146" s="31" t="s">
        <v>205</v>
      </c>
      <c r="O146" s="31" t="s">
        <v>28</v>
      </c>
      <c r="P146" s="32" t="s">
        <v>52</v>
      </c>
      <c r="Q146" s="34">
        <v>2094936246</v>
      </c>
      <c r="R146" s="34">
        <v>0</v>
      </c>
      <c r="S146" s="34">
        <v>189762065</v>
      </c>
      <c r="T146" s="34">
        <v>1905174181</v>
      </c>
      <c r="U146" s="34">
        <v>0</v>
      </c>
      <c r="V146" s="34">
        <v>1740550566</v>
      </c>
      <c r="W146" s="34">
        <v>164623615</v>
      </c>
      <c r="X146" s="34">
        <v>1740550566</v>
      </c>
      <c r="Y146" s="34">
        <v>1740550566</v>
      </c>
      <c r="Z146" s="34">
        <v>1740550566</v>
      </c>
      <c r="AA146" s="34">
        <v>1740550566</v>
      </c>
    </row>
    <row r="147" spans="1:27" ht="56.25" x14ac:dyDescent="0.25">
      <c r="A147" s="31" t="s">
        <v>87</v>
      </c>
      <c r="B147" s="32" t="s">
        <v>88</v>
      </c>
      <c r="C147" s="33" t="s">
        <v>54</v>
      </c>
      <c r="D147" s="31" t="s">
        <v>51</v>
      </c>
      <c r="E147" s="31" t="s">
        <v>216</v>
      </c>
      <c r="F147" s="31" t="s">
        <v>217</v>
      </c>
      <c r="G147" s="31" t="s">
        <v>221</v>
      </c>
      <c r="H147" s="31" t="s">
        <v>222</v>
      </c>
      <c r="I147" s="31"/>
      <c r="J147" s="31"/>
      <c r="K147" s="31"/>
      <c r="L147" s="31"/>
      <c r="M147" s="31" t="s">
        <v>27</v>
      </c>
      <c r="N147" s="31" t="s">
        <v>205</v>
      </c>
      <c r="O147" s="31" t="s">
        <v>28</v>
      </c>
      <c r="P147" s="32" t="s">
        <v>55</v>
      </c>
      <c r="Q147" s="34">
        <v>428450000</v>
      </c>
      <c r="R147" s="34">
        <v>98219767</v>
      </c>
      <c r="S147" s="34">
        <v>5750000</v>
      </c>
      <c r="T147" s="34">
        <v>520919767</v>
      </c>
      <c r="U147" s="34">
        <v>0</v>
      </c>
      <c r="V147" s="34">
        <v>520919767</v>
      </c>
      <c r="W147" s="34">
        <v>0</v>
      </c>
      <c r="X147" s="34">
        <v>449831432</v>
      </c>
      <c r="Y147" s="34">
        <v>331679625</v>
      </c>
      <c r="Z147" s="34">
        <v>331679625</v>
      </c>
      <c r="AA147" s="34">
        <v>331679625</v>
      </c>
    </row>
    <row r="148" spans="1:27" ht="56.25" x14ac:dyDescent="0.25">
      <c r="A148" s="31" t="s">
        <v>87</v>
      </c>
      <c r="B148" s="32" t="s">
        <v>88</v>
      </c>
      <c r="C148" s="33" t="s">
        <v>56</v>
      </c>
      <c r="D148" s="31" t="s">
        <v>51</v>
      </c>
      <c r="E148" s="31" t="s">
        <v>216</v>
      </c>
      <c r="F148" s="31" t="s">
        <v>217</v>
      </c>
      <c r="G148" s="31" t="s">
        <v>223</v>
      </c>
      <c r="H148" s="31" t="s">
        <v>57</v>
      </c>
      <c r="I148" s="31"/>
      <c r="J148" s="31"/>
      <c r="K148" s="31"/>
      <c r="L148" s="31"/>
      <c r="M148" s="31" t="s">
        <v>27</v>
      </c>
      <c r="N148" s="31" t="s">
        <v>205</v>
      </c>
      <c r="O148" s="31" t="s">
        <v>28</v>
      </c>
      <c r="P148" s="32" t="s">
        <v>58</v>
      </c>
      <c r="Q148" s="34">
        <v>195332182</v>
      </c>
      <c r="R148" s="34">
        <v>4890285746</v>
      </c>
      <c r="S148" s="34">
        <v>1428229513</v>
      </c>
      <c r="T148" s="34">
        <v>3657388415</v>
      </c>
      <c r="U148" s="34">
        <v>0</v>
      </c>
      <c r="V148" s="34">
        <v>3657377795</v>
      </c>
      <c r="W148" s="34">
        <v>10620</v>
      </c>
      <c r="X148" s="34">
        <v>3655240537</v>
      </c>
      <c r="Y148" s="34">
        <v>845937218</v>
      </c>
      <c r="Z148" s="34">
        <v>845937218</v>
      </c>
      <c r="AA148" s="34">
        <v>845937218</v>
      </c>
    </row>
    <row r="149" spans="1:27" ht="90" x14ac:dyDescent="0.25">
      <c r="A149" s="31" t="s">
        <v>87</v>
      </c>
      <c r="B149" s="32" t="s">
        <v>88</v>
      </c>
      <c r="C149" s="33" t="s">
        <v>74</v>
      </c>
      <c r="D149" s="31" t="s">
        <v>51</v>
      </c>
      <c r="E149" s="31" t="s">
        <v>216</v>
      </c>
      <c r="F149" s="31" t="s">
        <v>217</v>
      </c>
      <c r="G149" s="31" t="s">
        <v>234</v>
      </c>
      <c r="H149" s="31" t="s">
        <v>227</v>
      </c>
      <c r="I149" s="31"/>
      <c r="J149" s="31"/>
      <c r="K149" s="31"/>
      <c r="L149" s="31"/>
      <c r="M149" s="31" t="s">
        <v>60</v>
      </c>
      <c r="N149" s="31" t="s">
        <v>212</v>
      </c>
      <c r="O149" s="31" t="s">
        <v>28</v>
      </c>
      <c r="P149" s="32" t="s">
        <v>63</v>
      </c>
      <c r="Q149" s="34">
        <v>21214269233</v>
      </c>
      <c r="R149" s="34">
        <v>20391549394</v>
      </c>
      <c r="S149" s="34">
        <v>0</v>
      </c>
      <c r="T149" s="34">
        <v>41605818627</v>
      </c>
      <c r="U149" s="34">
        <v>0</v>
      </c>
      <c r="V149" s="34">
        <v>41527426261</v>
      </c>
      <c r="W149" s="34">
        <v>78392366</v>
      </c>
      <c r="X149" s="34">
        <v>41527426261</v>
      </c>
      <c r="Y149" s="34">
        <v>21059395605</v>
      </c>
      <c r="Z149" s="34">
        <v>21059395605</v>
      </c>
      <c r="AA149" s="34">
        <v>21059395605</v>
      </c>
    </row>
    <row r="150" spans="1:27" ht="90" x14ac:dyDescent="0.25">
      <c r="A150" s="31" t="s">
        <v>87</v>
      </c>
      <c r="B150" s="32" t="s">
        <v>88</v>
      </c>
      <c r="C150" s="33" t="s">
        <v>62</v>
      </c>
      <c r="D150" s="31" t="s">
        <v>51</v>
      </c>
      <c r="E150" s="31" t="s">
        <v>216</v>
      </c>
      <c r="F150" s="31" t="s">
        <v>217</v>
      </c>
      <c r="G150" s="31" t="s">
        <v>226</v>
      </c>
      <c r="H150" s="31" t="s">
        <v>227</v>
      </c>
      <c r="I150" s="31"/>
      <c r="J150" s="31"/>
      <c r="K150" s="31"/>
      <c r="L150" s="31"/>
      <c r="M150" s="31" t="s">
        <v>60</v>
      </c>
      <c r="N150" s="31" t="s">
        <v>212</v>
      </c>
      <c r="O150" s="31" t="s">
        <v>28</v>
      </c>
      <c r="P150" s="32" t="s">
        <v>63</v>
      </c>
      <c r="Q150" s="34">
        <v>0</v>
      </c>
      <c r="R150" s="34">
        <v>325494324713</v>
      </c>
      <c r="S150" s="34">
        <v>89485499598</v>
      </c>
      <c r="T150" s="34">
        <v>236008825115</v>
      </c>
      <c r="U150" s="34">
        <v>0</v>
      </c>
      <c r="V150" s="34">
        <v>235301185695</v>
      </c>
      <c r="W150" s="34">
        <v>707639420</v>
      </c>
      <c r="X150" s="34">
        <v>231382138078</v>
      </c>
      <c r="Y150" s="34">
        <v>188342997436</v>
      </c>
      <c r="Z150" s="34">
        <v>188342997436</v>
      </c>
      <c r="AA150" s="34">
        <v>188342997436</v>
      </c>
    </row>
    <row r="151" spans="1:27" ht="90" x14ac:dyDescent="0.25">
      <c r="A151" s="31" t="s">
        <v>87</v>
      </c>
      <c r="B151" s="32" t="s">
        <v>88</v>
      </c>
      <c r="C151" s="33" t="s">
        <v>62</v>
      </c>
      <c r="D151" s="31" t="s">
        <v>51</v>
      </c>
      <c r="E151" s="31" t="s">
        <v>216</v>
      </c>
      <c r="F151" s="31" t="s">
        <v>217</v>
      </c>
      <c r="G151" s="31" t="s">
        <v>226</v>
      </c>
      <c r="H151" s="31" t="s">
        <v>227</v>
      </c>
      <c r="I151" s="31"/>
      <c r="J151" s="31"/>
      <c r="K151" s="31"/>
      <c r="L151" s="31"/>
      <c r="M151" s="31" t="s">
        <v>27</v>
      </c>
      <c r="N151" s="31" t="s">
        <v>228</v>
      </c>
      <c r="O151" s="31" t="s">
        <v>28</v>
      </c>
      <c r="P151" s="32" t="s">
        <v>63</v>
      </c>
      <c r="Q151" s="34">
        <v>0</v>
      </c>
      <c r="R151" s="34">
        <v>6000000</v>
      </c>
      <c r="S151" s="34">
        <v>4330033</v>
      </c>
      <c r="T151" s="34">
        <v>1669967</v>
      </c>
      <c r="U151" s="34">
        <v>0</v>
      </c>
      <c r="V151" s="34">
        <v>1669967</v>
      </c>
      <c r="W151" s="34">
        <v>0</v>
      </c>
      <c r="X151" s="34">
        <v>1669967</v>
      </c>
      <c r="Y151" s="34">
        <v>1669967</v>
      </c>
      <c r="Z151" s="34">
        <v>1669967</v>
      </c>
      <c r="AA151" s="34">
        <v>1669967</v>
      </c>
    </row>
    <row r="152" spans="1:27" ht="56.25" x14ac:dyDescent="0.25">
      <c r="A152" s="31" t="s">
        <v>87</v>
      </c>
      <c r="B152" s="32" t="s">
        <v>88</v>
      </c>
      <c r="C152" s="33" t="s">
        <v>64</v>
      </c>
      <c r="D152" s="31" t="s">
        <v>51</v>
      </c>
      <c r="E152" s="31" t="s">
        <v>216</v>
      </c>
      <c r="F152" s="31" t="s">
        <v>217</v>
      </c>
      <c r="G152" s="31" t="s">
        <v>226</v>
      </c>
      <c r="H152" s="31" t="s">
        <v>230</v>
      </c>
      <c r="I152" s="31"/>
      <c r="J152" s="31"/>
      <c r="K152" s="31"/>
      <c r="L152" s="31"/>
      <c r="M152" s="31" t="s">
        <v>27</v>
      </c>
      <c r="N152" s="31" t="s">
        <v>205</v>
      </c>
      <c r="O152" s="31" t="s">
        <v>28</v>
      </c>
      <c r="P152" s="32" t="s">
        <v>65</v>
      </c>
      <c r="Q152" s="34">
        <v>3185207543</v>
      </c>
      <c r="R152" s="34">
        <v>18479188647</v>
      </c>
      <c r="S152" s="34">
        <v>8402933750</v>
      </c>
      <c r="T152" s="34">
        <v>13261462440</v>
      </c>
      <c r="U152" s="34">
        <v>0</v>
      </c>
      <c r="V152" s="34">
        <v>13068492915</v>
      </c>
      <c r="W152" s="34">
        <v>192969525</v>
      </c>
      <c r="X152" s="34">
        <v>12703592722</v>
      </c>
      <c r="Y152" s="34">
        <v>4573814474</v>
      </c>
      <c r="Z152" s="34">
        <v>4573814474</v>
      </c>
      <c r="AA152" s="34">
        <v>4573814474</v>
      </c>
    </row>
    <row r="153" spans="1:27" ht="45" x14ac:dyDescent="0.25">
      <c r="A153" s="31" t="s">
        <v>87</v>
      </c>
      <c r="B153" s="32" t="s">
        <v>88</v>
      </c>
      <c r="C153" s="33" t="s">
        <v>66</v>
      </c>
      <c r="D153" s="31" t="s">
        <v>51</v>
      </c>
      <c r="E153" s="31" t="s">
        <v>216</v>
      </c>
      <c r="F153" s="31" t="s">
        <v>217</v>
      </c>
      <c r="G153" s="31" t="s">
        <v>212</v>
      </c>
      <c r="H153" s="31" t="s">
        <v>231</v>
      </c>
      <c r="I153" s="31"/>
      <c r="J153" s="31"/>
      <c r="K153" s="31"/>
      <c r="L153" s="31"/>
      <c r="M153" s="31" t="s">
        <v>60</v>
      </c>
      <c r="N153" s="31" t="s">
        <v>232</v>
      </c>
      <c r="O153" s="31" t="s">
        <v>28</v>
      </c>
      <c r="P153" s="32" t="s">
        <v>67</v>
      </c>
      <c r="Q153" s="34">
        <v>0</v>
      </c>
      <c r="R153" s="34">
        <v>6478121524</v>
      </c>
      <c r="S153" s="34">
        <v>0</v>
      </c>
      <c r="T153" s="34">
        <v>6478121524</v>
      </c>
      <c r="U153" s="34">
        <v>0</v>
      </c>
      <c r="V153" s="34">
        <v>6472466005</v>
      </c>
      <c r="W153" s="34">
        <v>5655519</v>
      </c>
      <c r="X153" s="34">
        <v>6385466005</v>
      </c>
      <c r="Y153" s="34">
        <v>4874867590</v>
      </c>
      <c r="Z153" s="34">
        <v>4874867590</v>
      </c>
      <c r="AA153" s="34">
        <v>4874867590</v>
      </c>
    </row>
    <row r="154" spans="1:27" ht="45" x14ac:dyDescent="0.25">
      <c r="A154" s="31" t="s">
        <v>87</v>
      </c>
      <c r="B154" s="32" t="s">
        <v>88</v>
      </c>
      <c r="C154" s="33" t="s">
        <v>66</v>
      </c>
      <c r="D154" s="31" t="s">
        <v>51</v>
      </c>
      <c r="E154" s="31" t="s">
        <v>216</v>
      </c>
      <c r="F154" s="31" t="s">
        <v>217</v>
      </c>
      <c r="G154" s="31" t="s">
        <v>212</v>
      </c>
      <c r="H154" s="31" t="s">
        <v>231</v>
      </c>
      <c r="I154" s="31"/>
      <c r="J154" s="31"/>
      <c r="K154" s="31"/>
      <c r="L154" s="31"/>
      <c r="M154" s="31" t="s">
        <v>27</v>
      </c>
      <c r="N154" s="31" t="s">
        <v>229</v>
      </c>
      <c r="O154" s="31" t="s">
        <v>28</v>
      </c>
      <c r="P154" s="32" t="s">
        <v>67</v>
      </c>
      <c r="Q154" s="34">
        <v>204690531</v>
      </c>
      <c r="R154" s="34">
        <v>1971151478</v>
      </c>
      <c r="S154" s="34">
        <v>0</v>
      </c>
      <c r="T154" s="34">
        <v>2175842009</v>
      </c>
      <c r="U154" s="34">
        <v>0</v>
      </c>
      <c r="V154" s="34">
        <v>1414310906</v>
      </c>
      <c r="W154" s="34">
        <v>761531103</v>
      </c>
      <c r="X154" s="34">
        <v>1251134003</v>
      </c>
      <c r="Y154" s="34">
        <v>844134916</v>
      </c>
      <c r="Z154" s="34">
        <v>844134916</v>
      </c>
      <c r="AA154" s="34">
        <v>844134916</v>
      </c>
    </row>
    <row r="155" spans="1:27" ht="45" x14ac:dyDescent="0.25">
      <c r="A155" s="31" t="s">
        <v>87</v>
      </c>
      <c r="B155" s="32" t="s">
        <v>88</v>
      </c>
      <c r="C155" s="33" t="s">
        <v>66</v>
      </c>
      <c r="D155" s="31" t="s">
        <v>51</v>
      </c>
      <c r="E155" s="31" t="s">
        <v>216</v>
      </c>
      <c r="F155" s="31" t="s">
        <v>217</v>
      </c>
      <c r="G155" s="31" t="s">
        <v>212</v>
      </c>
      <c r="H155" s="31" t="s">
        <v>231</v>
      </c>
      <c r="I155" s="31"/>
      <c r="J155" s="31"/>
      <c r="K155" s="31"/>
      <c r="L155" s="31"/>
      <c r="M155" s="31" t="s">
        <v>27</v>
      </c>
      <c r="N155" s="31" t="s">
        <v>205</v>
      </c>
      <c r="O155" s="31" t="s">
        <v>28</v>
      </c>
      <c r="P155" s="32" t="s">
        <v>67</v>
      </c>
      <c r="Q155" s="34">
        <v>2934524203</v>
      </c>
      <c r="R155" s="34">
        <v>16735896749</v>
      </c>
      <c r="S155" s="34">
        <v>10831405</v>
      </c>
      <c r="T155" s="34">
        <v>19659589547</v>
      </c>
      <c r="U155" s="34">
        <v>0</v>
      </c>
      <c r="V155" s="34">
        <v>19543152668</v>
      </c>
      <c r="W155" s="34">
        <v>116436879</v>
      </c>
      <c r="X155" s="34">
        <v>19390923356</v>
      </c>
      <c r="Y155" s="34">
        <v>15597742993</v>
      </c>
      <c r="Z155" s="34">
        <v>15597742993</v>
      </c>
      <c r="AA155" s="34">
        <v>15597742993</v>
      </c>
    </row>
    <row r="156" spans="1:27" ht="56.25" x14ac:dyDescent="0.25">
      <c r="A156" s="31" t="s">
        <v>87</v>
      </c>
      <c r="B156" s="32" t="s">
        <v>88</v>
      </c>
      <c r="C156" s="33" t="s">
        <v>68</v>
      </c>
      <c r="D156" s="31" t="s">
        <v>51</v>
      </c>
      <c r="E156" s="31" t="s">
        <v>233</v>
      </c>
      <c r="F156" s="31" t="s">
        <v>217</v>
      </c>
      <c r="G156" s="31" t="s">
        <v>218</v>
      </c>
      <c r="H156" s="31" t="s">
        <v>230</v>
      </c>
      <c r="I156" s="31"/>
      <c r="J156" s="31"/>
      <c r="K156" s="31"/>
      <c r="L156" s="31"/>
      <c r="M156" s="31" t="s">
        <v>27</v>
      </c>
      <c r="N156" s="31" t="s">
        <v>205</v>
      </c>
      <c r="O156" s="31" t="s">
        <v>28</v>
      </c>
      <c r="P156" s="32" t="s">
        <v>65</v>
      </c>
      <c r="Q156" s="34">
        <v>199187663</v>
      </c>
      <c r="R156" s="34">
        <v>2709291</v>
      </c>
      <c r="S156" s="34">
        <v>0</v>
      </c>
      <c r="T156" s="34">
        <v>201896954</v>
      </c>
      <c r="U156" s="34">
        <v>0</v>
      </c>
      <c r="V156" s="34">
        <v>201896954</v>
      </c>
      <c r="W156" s="34">
        <v>0</v>
      </c>
      <c r="X156" s="34">
        <v>201361984</v>
      </c>
      <c r="Y156" s="34">
        <v>154237246</v>
      </c>
      <c r="Z156" s="34">
        <v>154237246</v>
      </c>
      <c r="AA156" s="34">
        <v>154237246</v>
      </c>
    </row>
    <row r="157" spans="1:27" ht="45" x14ac:dyDescent="0.25">
      <c r="A157" s="31" t="s">
        <v>87</v>
      </c>
      <c r="B157" s="32" t="s">
        <v>88</v>
      </c>
      <c r="C157" s="33" t="s">
        <v>69</v>
      </c>
      <c r="D157" s="31" t="s">
        <v>51</v>
      </c>
      <c r="E157" s="31" t="s">
        <v>233</v>
      </c>
      <c r="F157" s="31" t="s">
        <v>217</v>
      </c>
      <c r="G157" s="31" t="s">
        <v>220</v>
      </c>
      <c r="H157" s="31" t="s">
        <v>70</v>
      </c>
      <c r="I157" s="31"/>
      <c r="J157" s="31"/>
      <c r="K157" s="31"/>
      <c r="L157" s="31"/>
      <c r="M157" s="31" t="s">
        <v>27</v>
      </c>
      <c r="N157" s="31" t="s">
        <v>205</v>
      </c>
      <c r="O157" s="31" t="s">
        <v>28</v>
      </c>
      <c r="P157" s="32" t="s">
        <v>71</v>
      </c>
      <c r="Q157" s="34">
        <v>1539179185</v>
      </c>
      <c r="R157" s="34">
        <v>834265191</v>
      </c>
      <c r="S157" s="34">
        <v>50148627</v>
      </c>
      <c r="T157" s="34">
        <v>2323295749</v>
      </c>
      <c r="U157" s="34">
        <v>0</v>
      </c>
      <c r="V157" s="34">
        <v>2244148190.6999998</v>
      </c>
      <c r="W157" s="34">
        <v>79147558.299999997</v>
      </c>
      <c r="X157" s="34">
        <v>1727146784.7</v>
      </c>
      <c r="Y157" s="34">
        <v>1093292279.22</v>
      </c>
      <c r="Z157" s="34">
        <v>1093292279.22</v>
      </c>
      <c r="AA157" s="34">
        <v>1093292279.22</v>
      </c>
    </row>
    <row r="158" spans="1:27" ht="22.5" x14ac:dyDescent="0.25">
      <c r="A158" s="31" t="s">
        <v>89</v>
      </c>
      <c r="B158" s="32" t="s">
        <v>90</v>
      </c>
      <c r="C158" s="33" t="s">
        <v>34</v>
      </c>
      <c r="D158" s="31" t="s">
        <v>26</v>
      </c>
      <c r="E158" s="31" t="s">
        <v>206</v>
      </c>
      <c r="F158" s="31"/>
      <c r="G158" s="31"/>
      <c r="H158" s="31"/>
      <c r="I158" s="31"/>
      <c r="J158" s="31"/>
      <c r="K158" s="31"/>
      <c r="L158" s="31"/>
      <c r="M158" s="31" t="s">
        <v>27</v>
      </c>
      <c r="N158" s="31" t="s">
        <v>205</v>
      </c>
      <c r="O158" s="31" t="s">
        <v>28</v>
      </c>
      <c r="P158" s="32" t="s">
        <v>35</v>
      </c>
      <c r="Q158" s="34">
        <v>27875148</v>
      </c>
      <c r="R158" s="34">
        <v>34211450</v>
      </c>
      <c r="S158" s="34">
        <v>9933450</v>
      </c>
      <c r="T158" s="34">
        <v>52153148</v>
      </c>
      <c r="U158" s="34">
        <v>0</v>
      </c>
      <c r="V158" s="34">
        <v>52153148</v>
      </c>
      <c r="W158" s="34">
        <v>0</v>
      </c>
      <c r="X158" s="34">
        <v>40844435</v>
      </c>
      <c r="Y158" s="34">
        <v>28024474</v>
      </c>
      <c r="Z158" s="34">
        <v>28024474</v>
      </c>
      <c r="AA158" s="34">
        <v>28024474</v>
      </c>
    </row>
    <row r="159" spans="1:27" ht="22.5" x14ac:dyDescent="0.25">
      <c r="A159" s="31" t="s">
        <v>89</v>
      </c>
      <c r="B159" s="32" t="s">
        <v>90</v>
      </c>
      <c r="C159" s="33" t="s">
        <v>44</v>
      </c>
      <c r="D159" s="31" t="s">
        <v>26</v>
      </c>
      <c r="E159" s="31" t="s">
        <v>215</v>
      </c>
      <c r="F159" s="31" t="s">
        <v>204</v>
      </c>
      <c r="G159" s="31"/>
      <c r="H159" s="31"/>
      <c r="I159" s="31"/>
      <c r="J159" s="31"/>
      <c r="K159" s="31"/>
      <c r="L159" s="31"/>
      <c r="M159" s="31" t="s">
        <v>27</v>
      </c>
      <c r="N159" s="31" t="s">
        <v>205</v>
      </c>
      <c r="O159" s="31" t="s">
        <v>28</v>
      </c>
      <c r="P159" s="32" t="s">
        <v>45</v>
      </c>
      <c r="Q159" s="34">
        <v>0</v>
      </c>
      <c r="R159" s="34">
        <v>123961527</v>
      </c>
      <c r="S159" s="34">
        <v>0</v>
      </c>
      <c r="T159" s="34">
        <v>123961527</v>
      </c>
      <c r="U159" s="34">
        <v>0</v>
      </c>
      <c r="V159" s="34">
        <v>123961526.56</v>
      </c>
      <c r="W159" s="34">
        <v>0.44</v>
      </c>
      <c r="X159" s="34">
        <v>107694108.56</v>
      </c>
      <c r="Y159" s="34">
        <v>107694108.56</v>
      </c>
      <c r="Z159" s="34">
        <v>107694108.56</v>
      </c>
      <c r="AA159" s="34">
        <v>107694108.56</v>
      </c>
    </row>
    <row r="160" spans="1:27" ht="78.75" x14ac:dyDescent="0.25">
      <c r="A160" s="31" t="s">
        <v>89</v>
      </c>
      <c r="B160" s="32" t="s">
        <v>90</v>
      </c>
      <c r="C160" s="33" t="s">
        <v>50</v>
      </c>
      <c r="D160" s="31" t="s">
        <v>51</v>
      </c>
      <c r="E160" s="31" t="s">
        <v>216</v>
      </c>
      <c r="F160" s="31" t="s">
        <v>217</v>
      </c>
      <c r="G160" s="31" t="s">
        <v>218</v>
      </c>
      <c r="H160" s="31" t="s">
        <v>219</v>
      </c>
      <c r="I160" s="31"/>
      <c r="J160" s="31"/>
      <c r="K160" s="31"/>
      <c r="L160" s="31"/>
      <c r="M160" s="31" t="s">
        <v>27</v>
      </c>
      <c r="N160" s="31" t="s">
        <v>205</v>
      </c>
      <c r="O160" s="31" t="s">
        <v>28</v>
      </c>
      <c r="P160" s="32" t="s">
        <v>52</v>
      </c>
      <c r="Q160" s="34">
        <v>5093881965</v>
      </c>
      <c r="R160" s="34">
        <v>0</v>
      </c>
      <c r="S160" s="34">
        <v>287162417</v>
      </c>
      <c r="T160" s="34">
        <v>4806719548</v>
      </c>
      <c r="U160" s="34">
        <v>0</v>
      </c>
      <c r="V160" s="34">
        <v>4761071723</v>
      </c>
      <c r="W160" s="34">
        <v>45647825</v>
      </c>
      <c r="X160" s="34">
        <v>4761071723</v>
      </c>
      <c r="Y160" s="34">
        <v>4675529461</v>
      </c>
      <c r="Z160" s="34">
        <v>4675529461</v>
      </c>
      <c r="AA160" s="34">
        <v>4675529461</v>
      </c>
    </row>
    <row r="161" spans="1:27" ht="78.75" x14ac:dyDescent="0.25">
      <c r="A161" s="31" t="s">
        <v>89</v>
      </c>
      <c r="B161" s="32" t="s">
        <v>90</v>
      </c>
      <c r="C161" s="33" t="s">
        <v>53</v>
      </c>
      <c r="D161" s="31" t="s">
        <v>51</v>
      </c>
      <c r="E161" s="31" t="s">
        <v>216</v>
      </c>
      <c r="F161" s="31" t="s">
        <v>217</v>
      </c>
      <c r="G161" s="31" t="s">
        <v>220</v>
      </c>
      <c r="H161" s="31" t="s">
        <v>219</v>
      </c>
      <c r="I161" s="31"/>
      <c r="J161" s="31"/>
      <c r="K161" s="31"/>
      <c r="L161" s="31"/>
      <c r="M161" s="31" t="s">
        <v>27</v>
      </c>
      <c r="N161" s="31" t="s">
        <v>205</v>
      </c>
      <c r="O161" s="31" t="s">
        <v>28</v>
      </c>
      <c r="P161" s="32" t="s">
        <v>52</v>
      </c>
      <c r="Q161" s="34">
        <v>527607762</v>
      </c>
      <c r="R161" s="34">
        <v>0</v>
      </c>
      <c r="S161" s="34">
        <v>0</v>
      </c>
      <c r="T161" s="34">
        <v>527607762</v>
      </c>
      <c r="U161" s="34">
        <v>0</v>
      </c>
      <c r="V161" s="34">
        <v>507300036</v>
      </c>
      <c r="W161" s="34">
        <v>20307726</v>
      </c>
      <c r="X161" s="34">
        <v>507300036</v>
      </c>
      <c r="Y161" s="34">
        <v>481859260</v>
      </c>
      <c r="Z161" s="34">
        <v>481859260</v>
      </c>
      <c r="AA161" s="34">
        <v>481859260</v>
      </c>
    </row>
    <row r="162" spans="1:27" ht="56.25" x14ac:dyDescent="0.25">
      <c r="A162" s="31" t="s">
        <v>89</v>
      </c>
      <c r="B162" s="32" t="s">
        <v>90</v>
      </c>
      <c r="C162" s="33" t="s">
        <v>54</v>
      </c>
      <c r="D162" s="31" t="s">
        <v>51</v>
      </c>
      <c r="E162" s="31" t="s">
        <v>216</v>
      </c>
      <c r="F162" s="31" t="s">
        <v>217</v>
      </c>
      <c r="G162" s="31" t="s">
        <v>221</v>
      </c>
      <c r="H162" s="31" t="s">
        <v>222</v>
      </c>
      <c r="I162" s="31"/>
      <c r="J162" s="31"/>
      <c r="K162" s="31"/>
      <c r="L162" s="31"/>
      <c r="M162" s="31" t="s">
        <v>27</v>
      </c>
      <c r="N162" s="31" t="s">
        <v>205</v>
      </c>
      <c r="O162" s="31" t="s">
        <v>28</v>
      </c>
      <c r="P162" s="32" t="s">
        <v>55</v>
      </c>
      <c r="Q162" s="34">
        <v>316950000</v>
      </c>
      <c r="R162" s="34">
        <v>46421465</v>
      </c>
      <c r="S162" s="34">
        <v>30711668</v>
      </c>
      <c r="T162" s="34">
        <v>332659797</v>
      </c>
      <c r="U162" s="34">
        <v>0</v>
      </c>
      <c r="V162" s="34">
        <v>306243332</v>
      </c>
      <c r="W162" s="34">
        <v>26416465</v>
      </c>
      <c r="X162" s="34">
        <v>302872804</v>
      </c>
      <c r="Y162" s="34">
        <v>214205671</v>
      </c>
      <c r="Z162" s="34">
        <v>214205671</v>
      </c>
      <c r="AA162" s="34">
        <v>214205671</v>
      </c>
    </row>
    <row r="163" spans="1:27" ht="56.25" x14ac:dyDescent="0.25">
      <c r="A163" s="31" t="s">
        <v>89</v>
      </c>
      <c r="B163" s="32" t="s">
        <v>90</v>
      </c>
      <c r="C163" s="33" t="s">
        <v>56</v>
      </c>
      <c r="D163" s="31" t="s">
        <v>51</v>
      </c>
      <c r="E163" s="31" t="s">
        <v>216</v>
      </c>
      <c r="F163" s="31" t="s">
        <v>217</v>
      </c>
      <c r="G163" s="31" t="s">
        <v>223</v>
      </c>
      <c r="H163" s="31" t="s">
        <v>57</v>
      </c>
      <c r="I163" s="31"/>
      <c r="J163" s="31"/>
      <c r="K163" s="31"/>
      <c r="L163" s="31"/>
      <c r="M163" s="31" t="s">
        <v>27</v>
      </c>
      <c r="N163" s="31" t="s">
        <v>205</v>
      </c>
      <c r="O163" s="31" t="s">
        <v>28</v>
      </c>
      <c r="P163" s="32" t="s">
        <v>58</v>
      </c>
      <c r="Q163" s="34">
        <v>692300854</v>
      </c>
      <c r="R163" s="34">
        <v>13160197145</v>
      </c>
      <c r="S163" s="34">
        <v>513717303</v>
      </c>
      <c r="T163" s="34">
        <v>13338780696</v>
      </c>
      <c r="U163" s="34">
        <v>0</v>
      </c>
      <c r="V163" s="34">
        <v>13338780696</v>
      </c>
      <c r="W163" s="34">
        <v>0</v>
      </c>
      <c r="X163" s="34">
        <v>13333033349</v>
      </c>
      <c r="Y163" s="34">
        <v>3029593675</v>
      </c>
      <c r="Z163" s="34">
        <v>3029593675</v>
      </c>
      <c r="AA163" s="34">
        <v>3029593675</v>
      </c>
    </row>
    <row r="164" spans="1:27" ht="90" x14ac:dyDescent="0.25">
      <c r="A164" s="31" t="s">
        <v>89</v>
      </c>
      <c r="B164" s="32" t="s">
        <v>90</v>
      </c>
      <c r="C164" s="33" t="s">
        <v>74</v>
      </c>
      <c r="D164" s="31" t="s">
        <v>51</v>
      </c>
      <c r="E164" s="31" t="s">
        <v>216</v>
      </c>
      <c r="F164" s="31" t="s">
        <v>217</v>
      </c>
      <c r="G164" s="31" t="s">
        <v>234</v>
      </c>
      <c r="H164" s="31" t="s">
        <v>227</v>
      </c>
      <c r="I164" s="31"/>
      <c r="J164" s="31"/>
      <c r="K164" s="31"/>
      <c r="L164" s="31"/>
      <c r="M164" s="31" t="s">
        <v>60</v>
      </c>
      <c r="N164" s="31" t="s">
        <v>212</v>
      </c>
      <c r="O164" s="31" t="s">
        <v>28</v>
      </c>
      <c r="P164" s="32" t="s">
        <v>63</v>
      </c>
      <c r="Q164" s="34">
        <v>16686836352</v>
      </c>
      <c r="R164" s="34">
        <v>11583254723</v>
      </c>
      <c r="S164" s="34">
        <v>24015952</v>
      </c>
      <c r="T164" s="34">
        <v>28246075123</v>
      </c>
      <c r="U164" s="34">
        <v>0</v>
      </c>
      <c r="V164" s="34">
        <v>28246075123</v>
      </c>
      <c r="W164" s="34">
        <v>0</v>
      </c>
      <c r="X164" s="34">
        <v>28246075123</v>
      </c>
      <c r="Y164" s="34">
        <v>16674828374</v>
      </c>
      <c r="Z164" s="34">
        <v>16674828374</v>
      </c>
      <c r="AA164" s="34">
        <v>16674828374</v>
      </c>
    </row>
    <row r="165" spans="1:27" ht="90" x14ac:dyDescent="0.25">
      <c r="A165" s="31" t="s">
        <v>89</v>
      </c>
      <c r="B165" s="32" t="s">
        <v>90</v>
      </c>
      <c r="C165" s="33" t="s">
        <v>62</v>
      </c>
      <c r="D165" s="31" t="s">
        <v>51</v>
      </c>
      <c r="E165" s="31" t="s">
        <v>216</v>
      </c>
      <c r="F165" s="31" t="s">
        <v>217</v>
      </c>
      <c r="G165" s="31" t="s">
        <v>226</v>
      </c>
      <c r="H165" s="31" t="s">
        <v>227</v>
      </c>
      <c r="I165" s="31"/>
      <c r="J165" s="31"/>
      <c r="K165" s="31"/>
      <c r="L165" s="31"/>
      <c r="M165" s="31" t="s">
        <v>60</v>
      </c>
      <c r="N165" s="31" t="s">
        <v>212</v>
      </c>
      <c r="O165" s="31" t="s">
        <v>28</v>
      </c>
      <c r="P165" s="32" t="s">
        <v>63</v>
      </c>
      <c r="Q165" s="34">
        <v>0</v>
      </c>
      <c r="R165" s="34">
        <v>271373080915</v>
      </c>
      <c r="S165" s="34">
        <v>36805490090</v>
      </c>
      <c r="T165" s="34">
        <v>234567590825</v>
      </c>
      <c r="U165" s="34">
        <v>0</v>
      </c>
      <c r="V165" s="34">
        <v>234398635385</v>
      </c>
      <c r="W165" s="34">
        <v>168955440</v>
      </c>
      <c r="X165" s="34">
        <v>224542376922</v>
      </c>
      <c r="Y165" s="34">
        <v>187624632948</v>
      </c>
      <c r="Z165" s="34">
        <v>187624632948</v>
      </c>
      <c r="AA165" s="34">
        <v>187624632948</v>
      </c>
    </row>
    <row r="166" spans="1:27" ht="90" x14ac:dyDescent="0.25">
      <c r="A166" s="31" t="s">
        <v>89</v>
      </c>
      <c r="B166" s="32" t="s">
        <v>90</v>
      </c>
      <c r="C166" s="33" t="s">
        <v>62</v>
      </c>
      <c r="D166" s="31" t="s">
        <v>51</v>
      </c>
      <c r="E166" s="31" t="s">
        <v>216</v>
      </c>
      <c r="F166" s="31" t="s">
        <v>217</v>
      </c>
      <c r="G166" s="31" t="s">
        <v>226</v>
      </c>
      <c r="H166" s="31" t="s">
        <v>227</v>
      </c>
      <c r="I166" s="31"/>
      <c r="J166" s="31"/>
      <c r="K166" s="31"/>
      <c r="L166" s="31"/>
      <c r="M166" s="31" t="s">
        <v>27</v>
      </c>
      <c r="N166" s="31" t="s">
        <v>228</v>
      </c>
      <c r="O166" s="31" t="s">
        <v>28</v>
      </c>
      <c r="P166" s="32" t="s">
        <v>63</v>
      </c>
      <c r="Q166" s="34">
        <v>0</v>
      </c>
      <c r="R166" s="34">
        <v>32613830</v>
      </c>
      <c r="S166" s="34">
        <v>6000000</v>
      </c>
      <c r="T166" s="34">
        <v>26613830</v>
      </c>
      <c r="U166" s="34">
        <v>0</v>
      </c>
      <c r="V166" s="34">
        <v>16691000</v>
      </c>
      <c r="W166" s="34">
        <v>9922830</v>
      </c>
      <c r="X166" s="34">
        <v>4501000</v>
      </c>
      <c r="Y166" s="34">
        <v>0</v>
      </c>
      <c r="Z166" s="34">
        <v>0</v>
      </c>
      <c r="AA166" s="34">
        <v>0</v>
      </c>
    </row>
    <row r="167" spans="1:27" ht="56.25" x14ac:dyDescent="0.25">
      <c r="A167" s="31" t="s">
        <v>89</v>
      </c>
      <c r="B167" s="32" t="s">
        <v>90</v>
      </c>
      <c r="C167" s="33" t="s">
        <v>64</v>
      </c>
      <c r="D167" s="31" t="s">
        <v>51</v>
      </c>
      <c r="E167" s="31" t="s">
        <v>216</v>
      </c>
      <c r="F167" s="31" t="s">
        <v>217</v>
      </c>
      <c r="G167" s="31" t="s">
        <v>226</v>
      </c>
      <c r="H167" s="31" t="s">
        <v>230</v>
      </c>
      <c r="I167" s="31"/>
      <c r="J167" s="31"/>
      <c r="K167" s="31"/>
      <c r="L167" s="31"/>
      <c r="M167" s="31" t="s">
        <v>27</v>
      </c>
      <c r="N167" s="31" t="s">
        <v>205</v>
      </c>
      <c r="O167" s="31" t="s">
        <v>28</v>
      </c>
      <c r="P167" s="32" t="s">
        <v>65</v>
      </c>
      <c r="Q167" s="34">
        <v>1994257252</v>
      </c>
      <c r="R167" s="34">
        <v>8550889267</v>
      </c>
      <c r="S167" s="34">
        <v>2028942710</v>
      </c>
      <c r="T167" s="34">
        <v>8516203809</v>
      </c>
      <c r="U167" s="34">
        <v>0</v>
      </c>
      <c r="V167" s="34">
        <v>8410209102</v>
      </c>
      <c r="W167" s="34">
        <v>105994707</v>
      </c>
      <c r="X167" s="34">
        <v>7760320304</v>
      </c>
      <c r="Y167" s="34">
        <v>2353237725.5</v>
      </c>
      <c r="Z167" s="34">
        <v>2353237725.5</v>
      </c>
      <c r="AA167" s="34">
        <v>2353237725.5</v>
      </c>
    </row>
    <row r="168" spans="1:27" ht="45" x14ac:dyDescent="0.25">
      <c r="A168" s="31" t="s">
        <v>89</v>
      </c>
      <c r="B168" s="32" t="s">
        <v>90</v>
      </c>
      <c r="C168" s="33" t="s">
        <v>66</v>
      </c>
      <c r="D168" s="31" t="s">
        <v>51</v>
      </c>
      <c r="E168" s="31" t="s">
        <v>216</v>
      </c>
      <c r="F168" s="31" t="s">
        <v>217</v>
      </c>
      <c r="G168" s="31" t="s">
        <v>212</v>
      </c>
      <c r="H168" s="31" t="s">
        <v>231</v>
      </c>
      <c r="I168" s="31"/>
      <c r="J168" s="31"/>
      <c r="K168" s="31"/>
      <c r="L168" s="31"/>
      <c r="M168" s="31" t="s">
        <v>60</v>
      </c>
      <c r="N168" s="31" t="s">
        <v>232</v>
      </c>
      <c r="O168" s="31" t="s">
        <v>28</v>
      </c>
      <c r="P168" s="32" t="s">
        <v>67</v>
      </c>
      <c r="Q168" s="34">
        <v>210100000</v>
      </c>
      <c r="R168" s="34">
        <v>1670189648</v>
      </c>
      <c r="S168" s="34">
        <v>2464230</v>
      </c>
      <c r="T168" s="34">
        <v>1877825418</v>
      </c>
      <c r="U168" s="34">
        <v>0</v>
      </c>
      <c r="V168" s="34">
        <v>1758895286</v>
      </c>
      <c r="W168" s="34">
        <v>118930132</v>
      </c>
      <c r="X168" s="34">
        <v>1732584386</v>
      </c>
      <c r="Y168" s="34">
        <v>1275277141</v>
      </c>
      <c r="Z168" s="34">
        <v>1275277141</v>
      </c>
      <c r="AA168" s="34">
        <v>1275277141</v>
      </c>
    </row>
    <row r="169" spans="1:27" ht="45" x14ac:dyDescent="0.25">
      <c r="A169" s="31" t="s">
        <v>89</v>
      </c>
      <c r="B169" s="32" t="s">
        <v>90</v>
      </c>
      <c r="C169" s="33" t="s">
        <v>66</v>
      </c>
      <c r="D169" s="31" t="s">
        <v>51</v>
      </c>
      <c r="E169" s="31" t="s">
        <v>216</v>
      </c>
      <c r="F169" s="31" t="s">
        <v>217</v>
      </c>
      <c r="G169" s="31" t="s">
        <v>212</v>
      </c>
      <c r="H169" s="31" t="s">
        <v>231</v>
      </c>
      <c r="I169" s="31"/>
      <c r="J169" s="31"/>
      <c r="K169" s="31"/>
      <c r="L169" s="31"/>
      <c r="M169" s="31" t="s">
        <v>27</v>
      </c>
      <c r="N169" s="31" t="s">
        <v>229</v>
      </c>
      <c r="O169" s="31" t="s">
        <v>28</v>
      </c>
      <c r="P169" s="32" t="s">
        <v>67</v>
      </c>
      <c r="Q169" s="34">
        <v>131142852</v>
      </c>
      <c r="R169" s="34">
        <v>17570033997</v>
      </c>
      <c r="S169" s="34">
        <v>140807742</v>
      </c>
      <c r="T169" s="34">
        <v>17560369107</v>
      </c>
      <c r="U169" s="34">
        <v>0</v>
      </c>
      <c r="V169" s="34">
        <v>16005753043</v>
      </c>
      <c r="W169" s="34">
        <v>1554616064</v>
      </c>
      <c r="X169" s="34">
        <v>15876817854</v>
      </c>
      <c r="Y169" s="34">
        <v>12707921411</v>
      </c>
      <c r="Z169" s="34">
        <v>12707921411</v>
      </c>
      <c r="AA169" s="34">
        <v>12707921411</v>
      </c>
    </row>
    <row r="170" spans="1:27" ht="45" x14ac:dyDescent="0.25">
      <c r="A170" s="31" t="s">
        <v>89</v>
      </c>
      <c r="B170" s="32" t="s">
        <v>90</v>
      </c>
      <c r="C170" s="33" t="s">
        <v>66</v>
      </c>
      <c r="D170" s="31" t="s">
        <v>51</v>
      </c>
      <c r="E170" s="31" t="s">
        <v>216</v>
      </c>
      <c r="F170" s="31" t="s">
        <v>217</v>
      </c>
      <c r="G170" s="31" t="s">
        <v>212</v>
      </c>
      <c r="H170" s="31" t="s">
        <v>231</v>
      </c>
      <c r="I170" s="31"/>
      <c r="J170" s="31"/>
      <c r="K170" s="31"/>
      <c r="L170" s="31"/>
      <c r="M170" s="31" t="s">
        <v>27</v>
      </c>
      <c r="N170" s="31" t="s">
        <v>205</v>
      </c>
      <c r="O170" s="31" t="s">
        <v>28</v>
      </c>
      <c r="P170" s="32" t="s">
        <v>67</v>
      </c>
      <c r="Q170" s="34">
        <v>1797041671</v>
      </c>
      <c r="R170" s="34">
        <v>557701281</v>
      </c>
      <c r="S170" s="34">
        <v>23955084</v>
      </c>
      <c r="T170" s="34">
        <v>2330787868</v>
      </c>
      <c r="U170" s="34">
        <v>0</v>
      </c>
      <c r="V170" s="34">
        <v>2317712885</v>
      </c>
      <c r="W170" s="34">
        <v>13074983</v>
      </c>
      <c r="X170" s="34">
        <v>2177800017</v>
      </c>
      <c r="Y170" s="34">
        <v>1514682702</v>
      </c>
      <c r="Z170" s="34">
        <v>1514682702</v>
      </c>
      <c r="AA170" s="34">
        <v>1514682702</v>
      </c>
    </row>
    <row r="171" spans="1:27" ht="56.25" x14ac:dyDescent="0.25">
      <c r="A171" s="31" t="s">
        <v>89</v>
      </c>
      <c r="B171" s="32" t="s">
        <v>90</v>
      </c>
      <c r="C171" s="33" t="s">
        <v>68</v>
      </c>
      <c r="D171" s="31" t="s">
        <v>51</v>
      </c>
      <c r="E171" s="31" t="s">
        <v>233</v>
      </c>
      <c r="F171" s="31" t="s">
        <v>217</v>
      </c>
      <c r="G171" s="31" t="s">
        <v>218</v>
      </c>
      <c r="H171" s="31" t="s">
        <v>230</v>
      </c>
      <c r="I171" s="31"/>
      <c r="J171" s="31"/>
      <c r="K171" s="31"/>
      <c r="L171" s="31"/>
      <c r="M171" s="31" t="s">
        <v>27</v>
      </c>
      <c r="N171" s="31" t="s">
        <v>205</v>
      </c>
      <c r="O171" s="31" t="s">
        <v>28</v>
      </c>
      <c r="P171" s="32" t="s">
        <v>65</v>
      </c>
      <c r="Q171" s="34">
        <v>68200520</v>
      </c>
      <c r="R171" s="34">
        <v>0</v>
      </c>
      <c r="S171" s="34">
        <v>2446649</v>
      </c>
      <c r="T171" s="34">
        <v>65753871</v>
      </c>
      <c r="U171" s="34">
        <v>0</v>
      </c>
      <c r="V171" s="34">
        <v>65753871</v>
      </c>
      <c r="W171" s="34">
        <v>0</v>
      </c>
      <c r="X171" s="34">
        <v>64327817</v>
      </c>
      <c r="Y171" s="34">
        <v>47299011</v>
      </c>
      <c r="Z171" s="34">
        <v>47299011</v>
      </c>
      <c r="AA171" s="34">
        <v>47299011</v>
      </c>
    </row>
    <row r="172" spans="1:27" ht="45" x14ac:dyDescent="0.25">
      <c r="A172" s="31" t="s">
        <v>89</v>
      </c>
      <c r="B172" s="32" t="s">
        <v>90</v>
      </c>
      <c r="C172" s="33" t="s">
        <v>69</v>
      </c>
      <c r="D172" s="31" t="s">
        <v>51</v>
      </c>
      <c r="E172" s="31" t="s">
        <v>233</v>
      </c>
      <c r="F172" s="31" t="s">
        <v>217</v>
      </c>
      <c r="G172" s="31" t="s">
        <v>220</v>
      </c>
      <c r="H172" s="31" t="s">
        <v>70</v>
      </c>
      <c r="I172" s="31"/>
      <c r="J172" s="31"/>
      <c r="K172" s="31"/>
      <c r="L172" s="31"/>
      <c r="M172" s="31" t="s">
        <v>27</v>
      </c>
      <c r="N172" s="31" t="s">
        <v>205</v>
      </c>
      <c r="O172" s="31" t="s">
        <v>28</v>
      </c>
      <c r="P172" s="32" t="s">
        <v>71</v>
      </c>
      <c r="Q172" s="34">
        <v>1588454816</v>
      </c>
      <c r="R172" s="34">
        <v>2125963497</v>
      </c>
      <c r="S172" s="34">
        <v>128484619</v>
      </c>
      <c r="T172" s="34">
        <v>3585933694</v>
      </c>
      <c r="U172" s="34">
        <v>0</v>
      </c>
      <c r="V172" s="34">
        <v>3540661941</v>
      </c>
      <c r="W172" s="34">
        <v>45271753</v>
      </c>
      <c r="X172" s="34">
        <v>3383126543</v>
      </c>
      <c r="Y172" s="34">
        <v>984155206.74000001</v>
      </c>
      <c r="Z172" s="34">
        <v>984155206.74000001</v>
      </c>
      <c r="AA172" s="34">
        <v>984155206.74000001</v>
      </c>
    </row>
    <row r="173" spans="1:27" ht="22.5" x14ac:dyDescent="0.25">
      <c r="A173" s="31" t="s">
        <v>91</v>
      </c>
      <c r="B173" s="32" t="s">
        <v>92</v>
      </c>
      <c r="C173" s="33" t="s">
        <v>34</v>
      </c>
      <c r="D173" s="31" t="s">
        <v>26</v>
      </c>
      <c r="E173" s="31" t="s">
        <v>206</v>
      </c>
      <c r="F173" s="31"/>
      <c r="G173" s="31"/>
      <c r="H173" s="31"/>
      <c r="I173" s="31"/>
      <c r="J173" s="31"/>
      <c r="K173" s="31"/>
      <c r="L173" s="31"/>
      <c r="M173" s="31" t="s">
        <v>27</v>
      </c>
      <c r="N173" s="31" t="s">
        <v>205</v>
      </c>
      <c r="O173" s="31" t="s">
        <v>28</v>
      </c>
      <c r="P173" s="32" t="s">
        <v>35</v>
      </c>
      <c r="Q173" s="34">
        <v>28990153</v>
      </c>
      <c r="R173" s="34">
        <v>54312125</v>
      </c>
      <c r="S173" s="34">
        <v>0</v>
      </c>
      <c r="T173" s="34">
        <v>83302278</v>
      </c>
      <c r="U173" s="34">
        <v>0</v>
      </c>
      <c r="V173" s="34">
        <v>77452278</v>
      </c>
      <c r="W173" s="34">
        <v>5850000</v>
      </c>
      <c r="X173" s="34">
        <v>63608083</v>
      </c>
      <c r="Y173" s="34">
        <v>18916277</v>
      </c>
      <c r="Z173" s="34">
        <v>18916277</v>
      </c>
      <c r="AA173" s="34">
        <v>18916277</v>
      </c>
    </row>
    <row r="174" spans="1:27" ht="22.5" x14ac:dyDescent="0.25">
      <c r="A174" s="31" t="s">
        <v>91</v>
      </c>
      <c r="B174" s="32" t="s">
        <v>92</v>
      </c>
      <c r="C174" s="33" t="s">
        <v>44</v>
      </c>
      <c r="D174" s="31" t="s">
        <v>26</v>
      </c>
      <c r="E174" s="31" t="s">
        <v>215</v>
      </c>
      <c r="F174" s="31" t="s">
        <v>204</v>
      </c>
      <c r="G174" s="31"/>
      <c r="H174" s="31"/>
      <c r="I174" s="31"/>
      <c r="J174" s="31"/>
      <c r="K174" s="31"/>
      <c r="L174" s="31"/>
      <c r="M174" s="31" t="s">
        <v>27</v>
      </c>
      <c r="N174" s="31" t="s">
        <v>205</v>
      </c>
      <c r="O174" s="31" t="s">
        <v>28</v>
      </c>
      <c r="P174" s="32" t="s">
        <v>45</v>
      </c>
      <c r="Q174" s="34">
        <v>0</v>
      </c>
      <c r="R174" s="34">
        <v>68550683</v>
      </c>
      <c r="S174" s="34">
        <v>0</v>
      </c>
      <c r="T174" s="34">
        <v>68550683</v>
      </c>
      <c r="U174" s="34">
        <v>0</v>
      </c>
      <c r="V174" s="34">
        <v>68550683</v>
      </c>
      <c r="W174" s="34">
        <v>0</v>
      </c>
      <c r="X174" s="34">
        <v>62949584</v>
      </c>
      <c r="Y174" s="34">
        <v>62949584</v>
      </c>
      <c r="Z174" s="34">
        <v>62949584</v>
      </c>
      <c r="AA174" s="34">
        <v>62949584</v>
      </c>
    </row>
    <row r="175" spans="1:27" ht="78.75" x14ac:dyDescent="0.25">
      <c r="A175" s="31" t="s">
        <v>91</v>
      </c>
      <c r="B175" s="32" t="s">
        <v>92</v>
      </c>
      <c r="C175" s="33" t="s">
        <v>50</v>
      </c>
      <c r="D175" s="31" t="s">
        <v>51</v>
      </c>
      <c r="E175" s="31" t="s">
        <v>216</v>
      </c>
      <c r="F175" s="31" t="s">
        <v>217</v>
      </c>
      <c r="G175" s="31" t="s">
        <v>218</v>
      </c>
      <c r="H175" s="31" t="s">
        <v>219</v>
      </c>
      <c r="I175" s="31"/>
      <c r="J175" s="31"/>
      <c r="K175" s="31"/>
      <c r="L175" s="31"/>
      <c r="M175" s="31" t="s">
        <v>27</v>
      </c>
      <c r="N175" s="31" t="s">
        <v>205</v>
      </c>
      <c r="O175" s="31" t="s">
        <v>28</v>
      </c>
      <c r="P175" s="32" t="s">
        <v>52</v>
      </c>
      <c r="Q175" s="34">
        <v>5102027547</v>
      </c>
      <c r="R175" s="34">
        <v>0</v>
      </c>
      <c r="S175" s="34">
        <v>29691029</v>
      </c>
      <c r="T175" s="34">
        <v>5072336518</v>
      </c>
      <c r="U175" s="34">
        <v>0</v>
      </c>
      <c r="V175" s="34">
        <v>5055045284</v>
      </c>
      <c r="W175" s="34">
        <v>17291234</v>
      </c>
      <c r="X175" s="34">
        <v>5034496049</v>
      </c>
      <c r="Y175" s="34">
        <v>4752709286</v>
      </c>
      <c r="Z175" s="34">
        <v>4752709286</v>
      </c>
      <c r="AA175" s="34">
        <v>4752709286</v>
      </c>
    </row>
    <row r="176" spans="1:27" ht="78.75" x14ac:dyDescent="0.25">
      <c r="A176" s="31" t="s">
        <v>91</v>
      </c>
      <c r="B176" s="32" t="s">
        <v>92</v>
      </c>
      <c r="C176" s="33" t="s">
        <v>53</v>
      </c>
      <c r="D176" s="31" t="s">
        <v>51</v>
      </c>
      <c r="E176" s="31" t="s">
        <v>216</v>
      </c>
      <c r="F176" s="31" t="s">
        <v>217</v>
      </c>
      <c r="G176" s="31" t="s">
        <v>220</v>
      </c>
      <c r="H176" s="31" t="s">
        <v>219</v>
      </c>
      <c r="I176" s="31"/>
      <c r="J176" s="31"/>
      <c r="K176" s="31"/>
      <c r="L176" s="31"/>
      <c r="M176" s="31" t="s">
        <v>27</v>
      </c>
      <c r="N176" s="31" t="s">
        <v>205</v>
      </c>
      <c r="O176" s="31" t="s">
        <v>28</v>
      </c>
      <c r="P176" s="32" t="s">
        <v>52</v>
      </c>
      <c r="Q176" s="34">
        <v>592062606</v>
      </c>
      <c r="R176" s="34">
        <v>0</v>
      </c>
      <c r="S176" s="34">
        <v>0</v>
      </c>
      <c r="T176" s="34">
        <v>592062606</v>
      </c>
      <c r="U176" s="34">
        <v>0</v>
      </c>
      <c r="V176" s="34">
        <v>553932195</v>
      </c>
      <c r="W176" s="34">
        <v>38130411</v>
      </c>
      <c r="X176" s="34">
        <v>553932195</v>
      </c>
      <c r="Y176" s="34">
        <v>504963886</v>
      </c>
      <c r="Z176" s="34">
        <v>504963886</v>
      </c>
      <c r="AA176" s="34">
        <v>504963886</v>
      </c>
    </row>
    <row r="177" spans="1:27" ht="56.25" x14ac:dyDescent="0.25">
      <c r="A177" s="31" t="s">
        <v>91</v>
      </c>
      <c r="B177" s="32" t="s">
        <v>92</v>
      </c>
      <c r="C177" s="33" t="s">
        <v>54</v>
      </c>
      <c r="D177" s="31" t="s">
        <v>51</v>
      </c>
      <c r="E177" s="31" t="s">
        <v>216</v>
      </c>
      <c r="F177" s="31" t="s">
        <v>217</v>
      </c>
      <c r="G177" s="31" t="s">
        <v>221</v>
      </c>
      <c r="H177" s="31" t="s">
        <v>222</v>
      </c>
      <c r="I177" s="31"/>
      <c r="J177" s="31"/>
      <c r="K177" s="31"/>
      <c r="L177" s="31"/>
      <c r="M177" s="31" t="s">
        <v>27</v>
      </c>
      <c r="N177" s="31" t="s">
        <v>205</v>
      </c>
      <c r="O177" s="31" t="s">
        <v>28</v>
      </c>
      <c r="P177" s="32" t="s">
        <v>55</v>
      </c>
      <c r="Q177" s="34">
        <v>419000000</v>
      </c>
      <c r="R177" s="34">
        <v>41025543</v>
      </c>
      <c r="S177" s="34">
        <v>87706667</v>
      </c>
      <c r="T177" s="34">
        <v>372318876</v>
      </c>
      <c r="U177" s="34">
        <v>0</v>
      </c>
      <c r="V177" s="34">
        <v>348293333</v>
      </c>
      <c r="W177" s="34">
        <v>24025543</v>
      </c>
      <c r="X177" s="34">
        <v>343985398</v>
      </c>
      <c r="Y177" s="34">
        <v>216847088</v>
      </c>
      <c r="Z177" s="34">
        <v>216847088</v>
      </c>
      <c r="AA177" s="34">
        <v>216847088</v>
      </c>
    </row>
    <row r="178" spans="1:27" ht="56.25" x14ac:dyDescent="0.25">
      <c r="A178" s="31" t="s">
        <v>91</v>
      </c>
      <c r="B178" s="32" t="s">
        <v>92</v>
      </c>
      <c r="C178" s="33" t="s">
        <v>56</v>
      </c>
      <c r="D178" s="31" t="s">
        <v>51</v>
      </c>
      <c r="E178" s="31" t="s">
        <v>216</v>
      </c>
      <c r="F178" s="31" t="s">
        <v>217</v>
      </c>
      <c r="G178" s="31" t="s">
        <v>223</v>
      </c>
      <c r="H178" s="31" t="s">
        <v>57</v>
      </c>
      <c r="I178" s="31"/>
      <c r="J178" s="31"/>
      <c r="K178" s="31"/>
      <c r="L178" s="31"/>
      <c r="M178" s="31" t="s">
        <v>27</v>
      </c>
      <c r="N178" s="31" t="s">
        <v>205</v>
      </c>
      <c r="O178" s="31" t="s">
        <v>28</v>
      </c>
      <c r="P178" s="32" t="s">
        <v>58</v>
      </c>
      <c r="Q178" s="34">
        <v>389702091</v>
      </c>
      <c r="R178" s="34">
        <v>14229359621</v>
      </c>
      <c r="S178" s="34">
        <v>10170002970</v>
      </c>
      <c r="T178" s="34">
        <v>4449058742</v>
      </c>
      <c r="U178" s="34">
        <v>0</v>
      </c>
      <c r="V178" s="34">
        <v>4449058742</v>
      </c>
      <c r="W178" s="34">
        <v>0</v>
      </c>
      <c r="X178" s="34">
        <v>4445414248</v>
      </c>
      <c r="Y178" s="34">
        <v>531949146</v>
      </c>
      <c r="Z178" s="34">
        <v>531949146</v>
      </c>
      <c r="AA178" s="34">
        <v>531949146</v>
      </c>
    </row>
    <row r="179" spans="1:27" ht="90" x14ac:dyDescent="0.25">
      <c r="A179" s="31" t="s">
        <v>91</v>
      </c>
      <c r="B179" s="32" t="s">
        <v>92</v>
      </c>
      <c r="C179" s="33" t="s">
        <v>74</v>
      </c>
      <c r="D179" s="31" t="s">
        <v>51</v>
      </c>
      <c r="E179" s="31" t="s">
        <v>216</v>
      </c>
      <c r="F179" s="31" t="s">
        <v>217</v>
      </c>
      <c r="G179" s="31" t="s">
        <v>234</v>
      </c>
      <c r="H179" s="31" t="s">
        <v>227</v>
      </c>
      <c r="I179" s="31"/>
      <c r="J179" s="31"/>
      <c r="K179" s="31"/>
      <c r="L179" s="31"/>
      <c r="M179" s="31" t="s">
        <v>60</v>
      </c>
      <c r="N179" s="31" t="s">
        <v>212</v>
      </c>
      <c r="O179" s="31" t="s">
        <v>28</v>
      </c>
      <c r="P179" s="32" t="s">
        <v>63</v>
      </c>
      <c r="Q179" s="34">
        <v>34756851801</v>
      </c>
      <c r="R179" s="34">
        <v>9466927268</v>
      </c>
      <c r="S179" s="34">
        <v>0</v>
      </c>
      <c r="T179" s="34">
        <v>44223779069</v>
      </c>
      <c r="U179" s="34">
        <v>0</v>
      </c>
      <c r="V179" s="34">
        <v>44140542988</v>
      </c>
      <c r="W179" s="34">
        <v>83236081</v>
      </c>
      <c r="X179" s="34">
        <v>44000136616.849998</v>
      </c>
      <c r="Y179" s="34">
        <v>34144295012.349998</v>
      </c>
      <c r="Z179" s="34">
        <v>34144295012.349998</v>
      </c>
      <c r="AA179" s="34">
        <v>34144295012.349998</v>
      </c>
    </row>
    <row r="180" spans="1:27" ht="90" x14ac:dyDescent="0.25">
      <c r="A180" s="31" t="s">
        <v>91</v>
      </c>
      <c r="B180" s="32" t="s">
        <v>92</v>
      </c>
      <c r="C180" s="33" t="s">
        <v>62</v>
      </c>
      <c r="D180" s="31" t="s">
        <v>51</v>
      </c>
      <c r="E180" s="31" t="s">
        <v>216</v>
      </c>
      <c r="F180" s="31" t="s">
        <v>217</v>
      </c>
      <c r="G180" s="31" t="s">
        <v>226</v>
      </c>
      <c r="H180" s="31" t="s">
        <v>227</v>
      </c>
      <c r="I180" s="31"/>
      <c r="J180" s="31"/>
      <c r="K180" s="31"/>
      <c r="L180" s="31"/>
      <c r="M180" s="31" t="s">
        <v>60</v>
      </c>
      <c r="N180" s="31" t="s">
        <v>212</v>
      </c>
      <c r="O180" s="31" t="s">
        <v>28</v>
      </c>
      <c r="P180" s="32" t="s">
        <v>63</v>
      </c>
      <c r="Q180" s="34">
        <v>0</v>
      </c>
      <c r="R180" s="34">
        <v>312337355841</v>
      </c>
      <c r="S180" s="34">
        <v>32857175167</v>
      </c>
      <c r="T180" s="34">
        <v>279480180674</v>
      </c>
      <c r="U180" s="34">
        <v>0</v>
      </c>
      <c r="V180" s="34">
        <v>278878648903</v>
      </c>
      <c r="W180" s="34">
        <v>601531771</v>
      </c>
      <c r="X180" s="34">
        <v>278399813680</v>
      </c>
      <c r="Y180" s="34">
        <v>230951693452.5</v>
      </c>
      <c r="Z180" s="34">
        <v>230951693452.5</v>
      </c>
      <c r="AA180" s="34">
        <v>230951693452.5</v>
      </c>
    </row>
    <row r="181" spans="1:27" ht="90" x14ac:dyDescent="0.25">
      <c r="A181" s="31" t="s">
        <v>91</v>
      </c>
      <c r="B181" s="32" t="s">
        <v>92</v>
      </c>
      <c r="C181" s="33" t="s">
        <v>62</v>
      </c>
      <c r="D181" s="31" t="s">
        <v>51</v>
      </c>
      <c r="E181" s="31" t="s">
        <v>216</v>
      </c>
      <c r="F181" s="31" t="s">
        <v>217</v>
      </c>
      <c r="G181" s="31" t="s">
        <v>226</v>
      </c>
      <c r="H181" s="31" t="s">
        <v>227</v>
      </c>
      <c r="I181" s="31"/>
      <c r="J181" s="31"/>
      <c r="K181" s="31"/>
      <c r="L181" s="31"/>
      <c r="M181" s="31" t="s">
        <v>27</v>
      </c>
      <c r="N181" s="31" t="s">
        <v>228</v>
      </c>
      <c r="O181" s="31" t="s">
        <v>28</v>
      </c>
      <c r="P181" s="32" t="s">
        <v>63</v>
      </c>
      <c r="Q181" s="34">
        <v>0</v>
      </c>
      <c r="R181" s="34">
        <v>6000000</v>
      </c>
      <c r="S181" s="34">
        <v>5772376</v>
      </c>
      <c r="T181" s="34">
        <v>227624</v>
      </c>
      <c r="U181" s="34">
        <v>0</v>
      </c>
      <c r="V181" s="34">
        <v>227624</v>
      </c>
      <c r="W181" s="34">
        <v>0</v>
      </c>
      <c r="X181" s="34">
        <v>227624</v>
      </c>
      <c r="Y181" s="34">
        <v>227624</v>
      </c>
      <c r="Z181" s="34">
        <v>227624</v>
      </c>
      <c r="AA181" s="34">
        <v>227624</v>
      </c>
    </row>
    <row r="182" spans="1:27" ht="56.25" x14ac:dyDescent="0.25">
      <c r="A182" s="31" t="s">
        <v>91</v>
      </c>
      <c r="B182" s="32" t="s">
        <v>92</v>
      </c>
      <c r="C182" s="33" t="s">
        <v>64</v>
      </c>
      <c r="D182" s="31" t="s">
        <v>51</v>
      </c>
      <c r="E182" s="31" t="s">
        <v>216</v>
      </c>
      <c r="F182" s="31" t="s">
        <v>217</v>
      </c>
      <c r="G182" s="31" t="s">
        <v>226</v>
      </c>
      <c r="H182" s="31" t="s">
        <v>230</v>
      </c>
      <c r="I182" s="31"/>
      <c r="J182" s="31"/>
      <c r="K182" s="31"/>
      <c r="L182" s="31"/>
      <c r="M182" s="31" t="s">
        <v>27</v>
      </c>
      <c r="N182" s="31" t="s">
        <v>205</v>
      </c>
      <c r="O182" s="31" t="s">
        <v>28</v>
      </c>
      <c r="P182" s="32" t="s">
        <v>65</v>
      </c>
      <c r="Q182" s="34">
        <v>2520891348</v>
      </c>
      <c r="R182" s="34">
        <v>38572804135</v>
      </c>
      <c r="S182" s="34">
        <v>3365074879</v>
      </c>
      <c r="T182" s="34">
        <v>37728620604</v>
      </c>
      <c r="U182" s="34">
        <v>0</v>
      </c>
      <c r="V182" s="34">
        <v>25319066068</v>
      </c>
      <c r="W182" s="34">
        <v>12409554536</v>
      </c>
      <c r="X182" s="34">
        <v>7415483259</v>
      </c>
      <c r="Y182" s="34">
        <v>3315996436</v>
      </c>
      <c r="Z182" s="34">
        <v>3315996436</v>
      </c>
      <c r="AA182" s="34">
        <v>3315996436</v>
      </c>
    </row>
    <row r="183" spans="1:27" ht="45" x14ac:dyDescent="0.25">
      <c r="A183" s="31" t="s">
        <v>91</v>
      </c>
      <c r="B183" s="32" t="s">
        <v>92</v>
      </c>
      <c r="C183" s="33" t="s">
        <v>66</v>
      </c>
      <c r="D183" s="31" t="s">
        <v>51</v>
      </c>
      <c r="E183" s="31" t="s">
        <v>216</v>
      </c>
      <c r="F183" s="31" t="s">
        <v>217</v>
      </c>
      <c r="G183" s="31" t="s">
        <v>212</v>
      </c>
      <c r="H183" s="31" t="s">
        <v>231</v>
      </c>
      <c r="I183" s="31"/>
      <c r="J183" s="31"/>
      <c r="K183" s="31"/>
      <c r="L183" s="31"/>
      <c r="M183" s="31" t="s">
        <v>60</v>
      </c>
      <c r="N183" s="31" t="s">
        <v>232</v>
      </c>
      <c r="O183" s="31" t="s">
        <v>28</v>
      </c>
      <c r="P183" s="32" t="s">
        <v>67</v>
      </c>
      <c r="Q183" s="34">
        <v>0</v>
      </c>
      <c r="R183" s="34">
        <v>2008859971</v>
      </c>
      <c r="S183" s="34">
        <v>0</v>
      </c>
      <c r="T183" s="34">
        <v>2008859971</v>
      </c>
      <c r="U183" s="34">
        <v>0</v>
      </c>
      <c r="V183" s="34">
        <v>2008859971</v>
      </c>
      <c r="W183" s="34">
        <v>0</v>
      </c>
      <c r="X183" s="34">
        <v>1806406978</v>
      </c>
      <c r="Y183" s="34">
        <v>1375707225</v>
      </c>
      <c r="Z183" s="34">
        <v>1375707225</v>
      </c>
      <c r="AA183" s="34">
        <v>1375707225</v>
      </c>
    </row>
    <row r="184" spans="1:27" ht="45" x14ac:dyDescent="0.25">
      <c r="A184" s="31" t="s">
        <v>91</v>
      </c>
      <c r="B184" s="32" t="s">
        <v>92</v>
      </c>
      <c r="C184" s="33" t="s">
        <v>66</v>
      </c>
      <c r="D184" s="31" t="s">
        <v>51</v>
      </c>
      <c r="E184" s="31" t="s">
        <v>216</v>
      </c>
      <c r="F184" s="31" t="s">
        <v>217</v>
      </c>
      <c r="G184" s="31" t="s">
        <v>212</v>
      </c>
      <c r="H184" s="31" t="s">
        <v>231</v>
      </c>
      <c r="I184" s="31"/>
      <c r="J184" s="31"/>
      <c r="K184" s="31"/>
      <c r="L184" s="31"/>
      <c r="M184" s="31" t="s">
        <v>27</v>
      </c>
      <c r="N184" s="31" t="s">
        <v>229</v>
      </c>
      <c r="O184" s="31" t="s">
        <v>28</v>
      </c>
      <c r="P184" s="32" t="s">
        <v>67</v>
      </c>
      <c r="Q184" s="34">
        <v>63291431</v>
      </c>
      <c r="R184" s="34">
        <v>2055993549</v>
      </c>
      <c r="S184" s="34">
        <v>0</v>
      </c>
      <c r="T184" s="34">
        <v>2119284980</v>
      </c>
      <c r="U184" s="34">
        <v>0</v>
      </c>
      <c r="V184" s="34">
        <v>1619833329</v>
      </c>
      <c r="W184" s="34">
        <v>499451651</v>
      </c>
      <c r="X184" s="34">
        <v>1343885080</v>
      </c>
      <c r="Y184" s="34">
        <v>886108431</v>
      </c>
      <c r="Z184" s="34">
        <v>886108431</v>
      </c>
      <c r="AA184" s="34">
        <v>886108431</v>
      </c>
    </row>
    <row r="185" spans="1:27" ht="45" x14ac:dyDescent="0.25">
      <c r="A185" s="31" t="s">
        <v>91</v>
      </c>
      <c r="B185" s="32" t="s">
        <v>92</v>
      </c>
      <c r="C185" s="33" t="s">
        <v>66</v>
      </c>
      <c r="D185" s="31" t="s">
        <v>51</v>
      </c>
      <c r="E185" s="31" t="s">
        <v>216</v>
      </c>
      <c r="F185" s="31" t="s">
        <v>217</v>
      </c>
      <c r="G185" s="31" t="s">
        <v>212</v>
      </c>
      <c r="H185" s="31" t="s">
        <v>231</v>
      </c>
      <c r="I185" s="31"/>
      <c r="J185" s="31"/>
      <c r="K185" s="31"/>
      <c r="L185" s="31"/>
      <c r="M185" s="31" t="s">
        <v>27</v>
      </c>
      <c r="N185" s="31" t="s">
        <v>205</v>
      </c>
      <c r="O185" s="31" t="s">
        <v>28</v>
      </c>
      <c r="P185" s="32" t="s">
        <v>67</v>
      </c>
      <c r="Q185" s="34">
        <v>2039836189</v>
      </c>
      <c r="R185" s="34">
        <v>14257118804</v>
      </c>
      <c r="S185" s="34">
        <v>183335511</v>
      </c>
      <c r="T185" s="34">
        <v>16113619482</v>
      </c>
      <c r="U185" s="34">
        <v>0</v>
      </c>
      <c r="V185" s="34">
        <v>15840186420</v>
      </c>
      <c r="W185" s="34">
        <v>273433062</v>
      </c>
      <c r="X185" s="34">
        <v>15633607430</v>
      </c>
      <c r="Y185" s="34">
        <v>12991345047</v>
      </c>
      <c r="Z185" s="34">
        <v>12991345047</v>
      </c>
      <c r="AA185" s="34">
        <v>12991345047</v>
      </c>
    </row>
    <row r="186" spans="1:27" ht="56.25" x14ac:dyDescent="0.25">
      <c r="A186" s="31" t="s">
        <v>91</v>
      </c>
      <c r="B186" s="32" t="s">
        <v>92</v>
      </c>
      <c r="C186" s="33" t="s">
        <v>68</v>
      </c>
      <c r="D186" s="31" t="s">
        <v>51</v>
      </c>
      <c r="E186" s="31" t="s">
        <v>233</v>
      </c>
      <c r="F186" s="31" t="s">
        <v>217</v>
      </c>
      <c r="G186" s="31" t="s">
        <v>218</v>
      </c>
      <c r="H186" s="31" t="s">
        <v>230</v>
      </c>
      <c r="I186" s="31"/>
      <c r="J186" s="31"/>
      <c r="K186" s="31"/>
      <c r="L186" s="31"/>
      <c r="M186" s="31" t="s">
        <v>27</v>
      </c>
      <c r="N186" s="31" t="s">
        <v>205</v>
      </c>
      <c r="O186" s="31" t="s">
        <v>28</v>
      </c>
      <c r="P186" s="32" t="s">
        <v>65</v>
      </c>
      <c r="Q186" s="34">
        <v>124996618</v>
      </c>
      <c r="R186" s="34">
        <v>0</v>
      </c>
      <c r="S186" s="34">
        <v>3075043</v>
      </c>
      <c r="T186" s="34">
        <v>121921575</v>
      </c>
      <c r="U186" s="34">
        <v>0</v>
      </c>
      <c r="V186" s="34">
        <v>121921575</v>
      </c>
      <c r="W186" s="34">
        <v>0</v>
      </c>
      <c r="X186" s="34">
        <v>119994265</v>
      </c>
      <c r="Y186" s="34">
        <v>91582891</v>
      </c>
      <c r="Z186" s="34">
        <v>91582891</v>
      </c>
      <c r="AA186" s="34">
        <v>91582891</v>
      </c>
    </row>
    <row r="187" spans="1:27" ht="45" x14ac:dyDescent="0.25">
      <c r="A187" s="31" t="s">
        <v>91</v>
      </c>
      <c r="B187" s="32" t="s">
        <v>92</v>
      </c>
      <c r="C187" s="33" t="s">
        <v>69</v>
      </c>
      <c r="D187" s="31" t="s">
        <v>51</v>
      </c>
      <c r="E187" s="31" t="s">
        <v>233</v>
      </c>
      <c r="F187" s="31" t="s">
        <v>217</v>
      </c>
      <c r="G187" s="31" t="s">
        <v>220</v>
      </c>
      <c r="H187" s="31" t="s">
        <v>70</v>
      </c>
      <c r="I187" s="31"/>
      <c r="J187" s="31"/>
      <c r="K187" s="31"/>
      <c r="L187" s="31"/>
      <c r="M187" s="31" t="s">
        <v>27</v>
      </c>
      <c r="N187" s="31" t="s">
        <v>205</v>
      </c>
      <c r="O187" s="31" t="s">
        <v>28</v>
      </c>
      <c r="P187" s="32" t="s">
        <v>71</v>
      </c>
      <c r="Q187" s="34">
        <v>2327978482</v>
      </c>
      <c r="R187" s="34">
        <v>1339179843</v>
      </c>
      <c r="S187" s="34">
        <v>83812052</v>
      </c>
      <c r="T187" s="34">
        <v>3583346273</v>
      </c>
      <c r="U187" s="34">
        <v>0</v>
      </c>
      <c r="V187" s="34">
        <v>3501830752</v>
      </c>
      <c r="W187" s="34">
        <v>81515521</v>
      </c>
      <c r="X187" s="34">
        <v>2779627068.1500001</v>
      </c>
      <c r="Y187" s="34">
        <v>1908765020.9400001</v>
      </c>
      <c r="Z187" s="34">
        <v>1908765020.9400001</v>
      </c>
      <c r="AA187" s="34">
        <v>1908765020.9400001</v>
      </c>
    </row>
    <row r="188" spans="1:27" ht="22.5" x14ac:dyDescent="0.25">
      <c r="A188" s="31" t="s">
        <v>93</v>
      </c>
      <c r="B188" s="32" t="s">
        <v>94</v>
      </c>
      <c r="C188" s="33" t="s">
        <v>34</v>
      </c>
      <c r="D188" s="31" t="s">
        <v>26</v>
      </c>
      <c r="E188" s="31" t="s">
        <v>206</v>
      </c>
      <c r="F188" s="31"/>
      <c r="G188" s="31"/>
      <c r="H188" s="31"/>
      <c r="I188" s="31"/>
      <c r="J188" s="31"/>
      <c r="K188" s="31"/>
      <c r="L188" s="31"/>
      <c r="M188" s="31" t="s">
        <v>27</v>
      </c>
      <c r="N188" s="31" t="s">
        <v>205</v>
      </c>
      <c r="O188" s="31" t="s">
        <v>28</v>
      </c>
      <c r="P188" s="32" t="s">
        <v>35</v>
      </c>
      <c r="Q188" s="34">
        <v>232668116</v>
      </c>
      <c r="R188" s="34">
        <v>152358333</v>
      </c>
      <c r="S188" s="34">
        <v>0</v>
      </c>
      <c r="T188" s="34">
        <v>385026449</v>
      </c>
      <c r="U188" s="34">
        <v>0</v>
      </c>
      <c r="V188" s="34">
        <v>385026449</v>
      </c>
      <c r="W188" s="34">
        <v>0</v>
      </c>
      <c r="X188" s="34">
        <v>316250750</v>
      </c>
      <c r="Y188" s="34">
        <v>152141684</v>
      </c>
      <c r="Z188" s="34">
        <v>152141684</v>
      </c>
      <c r="AA188" s="34">
        <v>152141684</v>
      </c>
    </row>
    <row r="189" spans="1:27" ht="22.5" x14ac:dyDescent="0.25">
      <c r="A189" s="31" t="s">
        <v>93</v>
      </c>
      <c r="B189" s="32" t="s">
        <v>94</v>
      </c>
      <c r="C189" s="33" t="s">
        <v>157</v>
      </c>
      <c r="D189" s="31" t="s">
        <v>26</v>
      </c>
      <c r="E189" s="31" t="s">
        <v>207</v>
      </c>
      <c r="F189" s="31" t="s">
        <v>207</v>
      </c>
      <c r="G189" s="31" t="s">
        <v>204</v>
      </c>
      <c r="H189" s="31" t="s">
        <v>208</v>
      </c>
      <c r="I189" s="31"/>
      <c r="J189" s="31"/>
      <c r="K189" s="31"/>
      <c r="L189" s="31"/>
      <c r="M189" s="31" t="s">
        <v>27</v>
      </c>
      <c r="N189" s="31" t="s">
        <v>205</v>
      </c>
      <c r="O189" s="31" t="s">
        <v>28</v>
      </c>
      <c r="P189" s="32" t="s">
        <v>158</v>
      </c>
      <c r="Q189" s="34">
        <v>0</v>
      </c>
      <c r="R189" s="34">
        <v>6878521</v>
      </c>
      <c r="S189" s="34">
        <v>0</v>
      </c>
      <c r="T189" s="34">
        <v>6878521</v>
      </c>
      <c r="U189" s="34">
        <v>0</v>
      </c>
      <c r="V189" s="34">
        <v>6878521</v>
      </c>
      <c r="W189" s="34">
        <v>0</v>
      </c>
      <c r="X189" s="34">
        <v>2893282</v>
      </c>
      <c r="Y189" s="34">
        <v>2893282</v>
      </c>
      <c r="Z189" s="34">
        <v>2893282</v>
      </c>
      <c r="AA189" s="34">
        <v>2893282</v>
      </c>
    </row>
    <row r="190" spans="1:27" ht="22.5" x14ac:dyDescent="0.25">
      <c r="A190" s="31" t="s">
        <v>93</v>
      </c>
      <c r="B190" s="32" t="s">
        <v>94</v>
      </c>
      <c r="C190" s="33" t="s">
        <v>44</v>
      </c>
      <c r="D190" s="31" t="s">
        <v>26</v>
      </c>
      <c r="E190" s="31" t="s">
        <v>215</v>
      </c>
      <c r="F190" s="31" t="s">
        <v>204</v>
      </c>
      <c r="G190" s="31"/>
      <c r="H190" s="31"/>
      <c r="I190" s="31"/>
      <c r="J190" s="31"/>
      <c r="K190" s="31"/>
      <c r="L190" s="31"/>
      <c r="M190" s="31" t="s">
        <v>27</v>
      </c>
      <c r="N190" s="31" t="s">
        <v>205</v>
      </c>
      <c r="O190" s="31" t="s">
        <v>28</v>
      </c>
      <c r="P190" s="32" t="s">
        <v>45</v>
      </c>
      <c r="Q190" s="34">
        <v>0</v>
      </c>
      <c r="R190" s="34">
        <v>73352796</v>
      </c>
      <c r="S190" s="34">
        <v>14211972</v>
      </c>
      <c r="T190" s="34">
        <v>59140824</v>
      </c>
      <c r="U190" s="34">
        <v>0</v>
      </c>
      <c r="V190" s="34">
        <v>59140824</v>
      </c>
      <c r="W190" s="34">
        <v>0</v>
      </c>
      <c r="X190" s="34">
        <v>59048912</v>
      </c>
      <c r="Y190" s="34">
        <v>59048912</v>
      </c>
      <c r="Z190" s="34">
        <v>59048912</v>
      </c>
      <c r="AA190" s="34">
        <v>59048912</v>
      </c>
    </row>
    <row r="191" spans="1:27" ht="78.75" x14ac:dyDescent="0.25">
      <c r="A191" s="31" t="s">
        <v>93</v>
      </c>
      <c r="B191" s="32" t="s">
        <v>94</v>
      </c>
      <c r="C191" s="33" t="s">
        <v>50</v>
      </c>
      <c r="D191" s="31" t="s">
        <v>51</v>
      </c>
      <c r="E191" s="31" t="s">
        <v>216</v>
      </c>
      <c r="F191" s="31" t="s">
        <v>217</v>
      </c>
      <c r="G191" s="31" t="s">
        <v>218</v>
      </c>
      <c r="H191" s="31" t="s">
        <v>219</v>
      </c>
      <c r="I191" s="31"/>
      <c r="J191" s="31"/>
      <c r="K191" s="31"/>
      <c r="L191" s="31"/>
      <c r="M191" s="31" t="s">
        <v>27</v>
      </c>
      <c r="N191" s="31" t="s">
        <v>205</v>
      </c>
      <c r="O191" s="31" t="s">
        <v>28</v>
      </c>
      <c r="P191" s="32" t="s">
        <v>52</v>
      </c>
      <c r="Q191" s="34">
        <v>19291595239</v>
      </c>
      <c r="R191" s="34">
        <v>3992367842</v>
      </c>
      <c r="S191" s="34">
        <v>1446430459</v>
      </c>
      <c r="T191" s="34">
        <v>21837532622</v>
      </c>
      <c r="U191" s="34">
        <v>0</v>
      </c>
      <c r="V191" s="34">
        <v>17258680357</v>
      </c>
      <c r="W191" s="34">
        <v>4578852265</v>
      </c>
      <c r="X191" s="34">
        <v>17191022027</v>
      </c>
      <c r="Y191" s="34">
        <v>16915006927</v>
      </c>
      <c r="Z191" s="34">
        <v>16915006927</v>
      </c>
      <c r="AA191" s="34">
        <v>16915006927</v>
      </c>
    </row>
    <row r="192" spans="1:27" ht="78.75" x14ac:dyDescent="0.25">
      <c r="A192" s="31" t="s">
        <v>93</v>
      </c>
      <c r="B192" s="32" t="s">
        <v>94</v>
      </c>
      <c r="C192" s="33" t="s">
        <v>53</v>
      </c>
      <c r="D192" s="31" t="s">
        <v>51</v>
      </c>
      <c r="E192" s="31" t="s">
        <v>216</v>
      </c>
      <c r="F192" s="31" t="s">
        <v>217</v>
      </c>
      <c r="G192" s="31" t="s">
        <v>220</v>
      </c>
      <c r="H192" s="31" t="s">
        <v>219</v>
      </c>
      <c r="I192" s="31"/>
      <c r="J192" s="31"/>
      <c r="K192" s="31"/>
      <c r="L192" s="31"/>
      <c r="M192" s="31" t="s">
        <v>27</v>
      </c>
      <c r="N192" s="31" t="s">
        <v>205</v>
      </c>
      <c r="O192" s="31" t="s">
        <v>28</v>
      </c>
      <c r="P192" s="32" t="s">
        <v>52</v>
      </c>
      <c r="Q192" s="34">
        <v>2092321170</v>
      </c>
      <c r="R192" s="34">
        <v>748874524</v>
      </c>
      <c r="S192" s="34">
        <v>5467039</v>
      </c>
      <c r="T192" s="34">
        <v>2835728655</v>
      </c>
      <c r="U192" s="34">
        <v>0</v>
      </c>
      <c r="V192" s="34">
        <v>2021809704</v>
      </c>
      <c r="W192" s="34">
        <v>813918951</v>
      </c>
      <c r="X192" s="34">
        <v>2021809704</v>
      </c>
      <c r="Y192" s="34">
        <v>1729277171</v>
      </c>
      <c r="Z192" s="34">
        <v>1729277171</v>
      </c>
      <c r="AA192" s="34">
        <v>1729277171</v>
      </c>
    </row>
    <row r="193" spans="1:27" ht="56.25" x14ac:dyDescent="0.25">
      <c r="A193" s="31" t="s">
        <v>93</v>
      </c>
      <c r="B193" s="32" t="s">
        <v>94</v>
      </c>
      <c r="C193" s="33" t="s">
        <v>54</v>
      </c>
      <c r="D193" s="31" t="s">
        <v>51</v>
      </c>
      <c r="E193" s="31" t="s">
        <v>216</v>
      </c>
      <c r="F193" s="31" t="s">
        <v>217</v>
      </c>
      <c r="G193" s="31" t="s">
        <v>221</v>
      </c>
      <c r="H193" s="31" t="s">
        <v>222</v>
      </c>
      <c r="I193" s="31"/>
      <c r="J193" s="31"/>
      <c r="K193" s="31"/>
      <c r="L193" s="31"/>
      <c r="M193" s="31" t="s">
        <v>27</v>
      </c>
      <c r="N193" s="31" t="s">
        <v>205</v>
      </c>
      <c r="O193" s="31" t="s">
        <v>28</v>
      </c>
      <c r="P193" s="32" t="s">
        <v>55</v>
      </c>
      <c r="Q193" s="34">
        <v>656600000</v>
      </c>
      <c r="R193" s="34">
        <v>119270257</v>
      </c>
      <c r="S193" s="34">
        <v>5980000</v>
      </c>
      <c r="T193" s="34">
        <v>769890257</v>
      </c>
      <c r="U193" s="34">
        <v>0</v>
      </c>
      <c r="V193" s="34">
        <v>727727241</v>
      </c>
      <c r="W193" s="34">
        <v>42163016</v>
      </c>
      <c r="X193" s="34">
        <v>723967247</v>
      </c>
      <c r="Y193" s="34">
        <v>518768915</v>
      </c>
      <c r="Z193" s="34">
        <v>518768915</v>
      </c>
      <c r="AA193" s="34">
        <v>518768915</v>
      </c>
    </row>
    <row r="194" spans="1:27" ht="56.25" x14ac:dyDescent="0.25">
      <c r="A194" s="31" t="s">
        <v>93</v>
      </c>
      <c r="B194" s="32" t="s">
        <v>94</v>
      </c>
      <c r="C194" s="33" t="s">
        <v>56</v>
      </c>
      <c r="D194" s="31" t="s">
        <v>51</v>
      </c>
      <c r="E194" s="31" t="s">
        <v>216</v>
      </c>
      <c r="F194" s="31" t="s">
        <v>217</v>
      </c>
      <c r="G194" s="31" t="s">
        <v>223</v>
      </c>
      <c r="H194" s="31" t="s">
        <v>57</v>
      </c>
      <c r="I194" s="31"/>
      <c r="J194" s="31"/>
      <c r="K194" s="31"/>
      <c r="L194" s="31"/>
      <c r="M194" s="31" t="s">
        <v>27</v>
      </c>
      <c r="N194" s="31" t="s">
        <v>205</v>
      </c>
      <c r="O194" s="31" t="s">
        <v>28</v>
      </c>
      <c r="P194" s="32" t="s">
        <v>58</v>
      </c>
      <c r="Q194" s="34">
        <v>49809699</v>
      </c>
      <c r="R194" s="34">
        <v>6327430705</v>
      </c>
      <c r="S194" s="34">
        <v>2759276530</v>
      </c>
      <c r="T194" s="34">
        <v>3617963874</v>
      </c>
      <c r="U194" s="34">
        <v>0</v>
      </c>
      <c r="V194" s="34">
        <v>3617963874</v>
      </c>
      <c r="W194" s="34">
        <v>0</v>
      </c>
      <c r="X194" s="34">
        <v>3615427753</v>
      </c>
      <c r="Y194" s="34">
        <v>32162814</v>
      </c>
      <c r="Z194" s="34">
        <v>32162814</v>
      </c>
      <c r="AA194" s="34">
        <v>32162814</v>
      </c>
    </row>
    <row r="195" spans="1:27" ht="90" x14ac:dyDescent="0.25">
      <c r="A195" s="31" t="s">
        <v>93</v>
      </c>
      <c r="B195" s="32" t="s">
        <v>94</v>
      </c>
      <c r="C195" s="33" t="s">
        <v>74</v>
      </c>
      <c r="D195" s="31" t="s">
        <v>51</v>
      </c>
      <c r="E195" s="31" t="s">
        <v>216</v>
      </c>
      <c r="F195" s="31" t="s">
        <v>217</v>
      </c>
      <c r="G195" s="31" t="s">
        <v>234</v>
      </c>
      <c r="H195" s="31" t="s">
        <v>227</v>
      </c>
      <c r="I195" s="31"/>
      <c r="J195" s="31"/>
      <c r="K195" s="31"/>
      <c r="L195" s="31"/>
      <c r="M195" s="31" t="s">
        <v>60</v>
      </c>
      <c r="N195" s="31" t="s">
        <v>212</v>
      </c>
      <c r="O195" s="31" t="s">
        <v>28</v>
      </c>
      <c r="P195" s="32" t="s">
        <v>63</v>
      </c>
      <c r="Q195" s="34">
        <v>8831400880</v>
      </c>
      <c r="R195" s="34">
        <v>1140893957</v>
      </c>
      <c r="S195" s="34">
        <v>94240914</v>
      </c>
      <c r="T195" s="34">
        <v>9878053923</v>
      </c>
      <c r="U195" s="34">
        <v>0</v>
      </c>
      <c r="V195" s="34">
        <v>9800914014</v>
      </c>
      <c r="W195" s="34">
        <v>77139909</v>
      </c>
      <c r="X195" s="34">
        <v>9800914014</v>
      </c>
      <c r="Y195" s="34">
        <v>9446506394</v>
      </c>
      <c r="Z195" s="34">
        <v>9446506394</v>
      </c>
      <c r="AA195" s="34">
        <v>9446506394</v>
      </c>
    </row>
    <row r="196" spans="1:27" ht="90" x14ac:dyDescent="0.25">
      <c r="A196" s="31" t="s">
        <v>93</v>
      </c>
      <c r="B196" s="32" t="s">
        <v>94</v>
      </c>
      <c r="C196" s="33" t="s">
        <v>62</v>
      </c>
      <c r="D196" s="31" t="s">
        <v>51</v>
      </c>
      <c r="E196" s="31" t="s">
        <v>216</v>
      </c>
      <c r="F196" s="31" t="s">
        <v>217</v>
      </c>
      <c r="G196" s="31" t="s">
        <v>226</v>
      </c>
      <c r="H196" s="31" t="s">
        <v>227</v>
      </c>
      <c r="I196" s="31"/>
      <c r="J196" s="31"/>
      <c r="K196" s="31"/>
      <c r="L196" s="31"/>
      <c r="M196" s="31" t="s">
        <v>60</v>
      </c>
      <c r="N196" s="31" t="s">
        <v>212</v>
      </c>
      <c r="O196" s="31" t="s">
        <v>28</v>
      </c>
      <c r="P196" s="32" t="s">
        <v>63</v>
      </c>
      <c r="Q196" s="34">
        <v>0</v>
      </c>
      <c r="R196" s="34">
        <v>222105958332</v>
      </c>
      <c r="S196" s="34">
        <v>40628588171</v>
      </c>
      <c r="T196" s="34">
        <v>181477370161</v>
      </c>
      <c r="U196" s="34">
        <v>0</v>
      </c>
      <c r="V196" s="34">
        <v>181369685423</v>
      </c>
      <c r="W196" s="34">
        <v>107684738</v>
      </c>
      <c r="X196" s="34">
        <v>174681725371.51001</v>
      </c>
      <c r="Y196" s="34">
        <v>132522632409</v>
      </c>
      <c r="Z196" s="34">
        <v>132522632409</v>
      </c>
      <c r="AA196" s="34">
        <v>132522632409</v>
      </c>
    </row>
    <row r="197" spans="1:27" ht="90" x14ac:dyDescent="0.25">
      <c r="A197" s="31" t="s">
        <v>93</v>
      </c>
      <c r="B197" s="32" t="s">
        <v>94</v>
      </c>
      <c r="C197" s="33" t="s">
        <v>62</v>
      </c>
      <c r="D197" s="31" t="s">
        <v>51</v>
      </c>
      <c r="E197" s="31" t="s">
        <v>216</v>
      </c>
      <c r="F197" s="31" t="s">
        <v>217</v>
      </c>
      <c r="G197" s="31" t="s">
        <v>226</v>
      </c>
      <c r="H197" s="31" t="s">
        <v>227</v>
      </c>
      <c r="I197" s="31"/>
      <c r="J197" s="31"/>
      <c r="K197" s="31"/>
      <c r="L197" s="31"/>
      <c r="M197" s="31" t="s">
        <v>27</v>
      </c>
      <c r="N197" s="31" t="s">
        <v>228</v>
      </c>
      <c r="O197" s="31" t="s">
        <v>28</v>
      </c>
      <c r="P197" s="32" t="s">
        <v>63</v>
      </c>
      <c r="Q197" s="34">
        <v>0</v>
      </c>
      <c r="R197" s="34">
        <v>6000000</v>
      </c>
      <c r="S197" s="34">
        <v>6000000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</row>
    <row r="198" spans="1:27" ht="56.25" x14ac:dyDescent="0.25">
      <c r="A198" s="31" t="s">
        <v>93</v>
      </c>
      <c r="B198" s="32" t="s">
        <v>94</v>
      </c>
      <c r="C198" s="33" t="s">
        <v>64</v>
      </c>
      <c r="D198" s="31" t="s">
        <v>51</v>
      </c>
      <c r="E198" s="31" t="s">
        <v>216</v>
      </c>
      <c r="F198" s="31" t="s">
        <v>217</v>
      </c>
      <c r="G198" s="31" t="s">
        <v>226</v>
      </c>
      <c r="H198" s="31" t="s">
        <v>230</v>
      </c>
      <c r="I198" s="31"/>
      <c r="J198" s="31"/>
      <c r="K198" s="31"/>
      <c r="L198" s="31"/>
      <c r="M198" s="31" t="s">
        <v>27</v>
      </c>
      <c r="N198" s="31" t="s">
        <v>205</v>
      </c>
      <c r="O198" s="31" t="s">
        <v>28</v>
      </c>
      <c r="P198" s="32" t="s">
        <v>65</v>
      </c>
      <c r="Q198" s="34">
        <v>2954599678</v>
      </c>
      <c r="R198" s="34">
        <v>7276966341</v>
      </c>
      <c r="S198" s="34">
        <v>4670086333</v>
      </c>
      <c r="T198" s="34">
        <v>5561479686</v>
      </c>
      <c r="U198" s="34">
        <v>0</v>
      </c>
      <c r="V198" s="34">
        <v>5352437954</v>
      </c>
      <c r="W198" s="34">
        <v>209041732</v>
      </c>
      <c r="X198" s="34">
        <v>4757052871.5299997</v>
      </c>
      <c r="Y198" s="34">
        <v>2199301003.5300002</v>
      </c>
      <c r="Z198" s="34">
        <v>2199301003.5300002</v>
      </c>
      <c r="AA198" s="34">
        <v>2199301003.5300002</v>
      </c>
    </row>
    <row r="199" spans="1:27" ht="45" x14ac:dyDescent="0.25">
      <c r="A199" s="31" t="s">
        <v>93</v>
      </c>
      <c r="B199" s="32" t="s">
        <v>94</v>
      </c>
      <c r="C199" s="33" t="s">
        <v>66</v>
      </c>
      <c r="D199" s="31" t="s">
        <v>51</v>
      </c>
      <c r="E199" s="31" t="s">
        <v>216</v>
      </c>
      <c r="F199" s="31" t="s">
        <v>217</v>
      </c>
      <c r="G199" s="31" t="s">
        <v>212</v>
      </c>
      <c r="H199" s="31" t="s">
        <v>231</v>
      </c>
      <c r="I199" s="31"/>
      <c r="J199" s="31"/>
      <c r="K199" s="31"/>
      <c r="L199" s="31"/>
      <c r="M199" s="31" t="s">
        <v>60</v>
      </c>
      <c r="N199" s="31" t="s">
        <v>232</v>
      </c>
      <c r="O199" s="31" t="s">
        <v>28</v>
      </c>
      <c r="P199" s="32" t="s">
        <v>67</v>
      </c>
      <c r="Q199" s="34">
        <v>0</v>
      </c>
      <c r="R199" s="34">
        <v>7587630872</v>
      </c>
      <c r="S199" s="34">
        <v>35022406</v>
      </c>
      <c r="T199" s="34">
        <v>7552608466</v>
      </c>
      <c r="U199" s="34">
        <v>0</v>
      </c>
      <c r="V199" s="34">
        <v>6652518247</v>
      </c>
      <c r="W199" s="34">
        <v>900090219</v>
      </c>
      <c r="X199" s="34">
        <v>6344635832</v>
      </c>
      <c r="Y199" s="34">
        <v>4826481867</v>
      </c>
      <c r="Z199" s="34">
        <v>4826481867</v>
      </c>
      <c r="AA199" s="34">
        <v>4826481867</v>
      </c>
    </row>
    <row r="200" spans="1:27" ht="45" x14ac:dyDescent="0.25">
      <c r="A200" s="31" t="s">
        <v>93</v>
      </c>
      <c r="B200" s="32" t="s">
        <v>94</v>
      </c>
      <c r="C200" s="33" t="s">
        <v>66</v>
      </c>
      <c r="D200" s="31" t="s">
        <v>51</v>
      </c>
      <c r="E200" s="31" t="s">
        <v>216</v>
      </c>
      <c r="F200" s="31" t="s">
        <v>217</v>
      </c>
      <c r="G200" s="31" t="s">
        <v>212</v>
      </c>
      <c r="H200" s="31" t="s">
        <v>231</v>
      </c>
      <c r="I200" s="31"/>
      <c r="J200" s="31"/>
      <c r="K200" s="31"/>
      <c r="L200" s="31"/>
      <c r="M200" s="31" t="s">
        <v>27</v>
      </c>
      <c r="N200" s="31" t="s">
        <v>229</v>
      </c>
      <c r="O200" s="31" t="s">
        <v>28</v>
      </c>
      <c r="P200" s="32" t="s">
        <v>67</v>
      </c>
      <c r="Q200" s="34">
        <v>584244915</v>
      </c>
      <c r="R200" s="34">
        <v>4511849412</v>
      </c>
      <c r="S200" s="34">
        <v>251912649</v>
      </c>
      <c r="T200" s="34">
        <v>4844181678</v>
      </c>
      <c r="U200" s="34">
        <v>0</v>
      </c>
      <c r="V200" s="34">
        <v>4527180473</v>
      </c>
      <c r="W200" s="34">
        <v>317001205</v>
      </c>
      <c r="X200" s="34">
        <v>3778987315</v>
      </c>
      <c r="Y200" s="34">
        <v>2754238214</v>
      </c>
      <c r="Z200" s="34">
        <v>2754238214</v>
      </c>
      <c r="AA200" s="34">
        <v>2754238214</v>
      </c>
    </row>
    <row r="201" spans="1:27" ht="45" x14ac:dyDescent="0.25">
      <c r="A201" s="31" t="s">
        <v>93</v>
      </c>
      <c r="B201" s="32" t="s">
        <v>94</v>
      </c>
      <c r="C201" s="33" t="s">
        <v>66</v>
      </c>
      <c r="D201" s="31" t="s">
        <v>51</v>
      </c>
      <c r="E201" s="31" t="s">
        <v>216</v>
      </c>
      <c r="F201" s="31" t="s">
        <v>217</v>
      </c>
      <c r="G201" s="31" t="s">
        <v>212</v>
      </c>
      <c r="H201" s="31" t="s">
        <v>231</v>
      </c>
      <c r="I201" s="31"/>
      <c r="J201" s="31"/>
      <c r="K201" s="31"/>
      <c r="L201" s="31"/>
      <c r="M201" s="31" t="s">
        <v>27</v>
      </c>
      <c r="N201" s="31" t="s">
        <v>205</v>
      </c>
      <c r="O201" s="31" t="s">
        <v>28</v>
      </c>
      <c r="P201" s="32" t="s">
        <v>67</v>
      </c>
      <c r="Q201" s="34">
        <v>5971286958</v>
      </c>
      <c r="R201" s="34">
        <v>51907788599</v>
      </c>
      <c r="S201" s="34">
        <v>308369437</v>
      </c>
      <c r="T201" s="34">
        <v>57570706120</v>
      </c>
      <c r="U201" s="34">
        <v>0</v>
      </c>
      <c r="V201" s="34">
        <v>57377613231</v>
      </c>
      <c r="W201" s="34">
        <v>193092889</v>
      </c>
      <c r="X201" s="34">
        <v>57024759361.769997</v>
      </c>
      <c r="Y201" s="34">
        <v>45712443849.769997</v>
      </c>
      <c r="Z201" s="34">
        <v>45712443849.769997</v>
      </c>
      <c r="AA201" s="34">
        <v>45712443849.769997</v>
      </c>
    </row>
    <row r="202" spans="1:27" ht="56.25" x14ac:dyDescent="0.25">
      <c r="A202" s="31" t="s">
        <v>93</v>
      </c>
      <c r="B202" s="32" t="s">
        <v>94</v>
      </c>
      <c r="C202" s="33" t="s">
        <v>68</v>
      </c>
      <c r="D202" s="31" t="s">
        <v>51</v>
      </c>
      <c r="E202" s="31" t="s">
        <v>233</v>
      </c>
      <c r="F202" s="31" t="s">
        <v>217</v>
      </c>
      <c r="G202" s="31" t="s">
        <v>218</v>
      </c>
      <c r="H202" s="31" t="s">
        <v>230</v>
      </c>
      <c r="I202" s="31"/>
      <c r="J202" s="31"/>
      <c r="K202" s="31"/>
      <c r="L202" s="31"/>
      <c r="M202" s="31" t="s">
        <v>27</v>
      </c>
      <c r="N202" s="31" t="s">
        <v>205</v>
      </c>
      <c r="O202" s="31" t="s">
        <v>28</v>
      </c>
      <c r="P202" s="32" t="s">
        <v>65</v>
      </c>
      <c r="Q202" s="34">
        <v>127884930</v>
      </c>
      <c r="R202" s="34">
        <v>4000000</v>
      </c>
      <c r="S202" s="34">
        <v>13562394</v>
      </c>
      <c r="T202" s="34">
        <v>118322536</v>
      </c>
      <c r="U202" s="34">
        <v>0</v>
      </c>
      <c r="V202" s="34">
        <v>114322536</v>
      </c>
      <c r="W202" s="34">
        <v>4000000</v>
      </c>
      <c r="X202" s="34">
        <v>114287797</v>
      </c>
      <c r="Y202" s="34">
        <v>86993327</v>
      </c>
      <c r="Z202" s="34">
        <v>86993327</v>
      </c>
      <c r="AA202" s="34">
        <v>86993327</v>
      </c>
    </row>
    <row r="203" spans="1:27" ht="45" x14ac:dyDescent="0.25">
      <c r="A203" s="31" t="s">
        <v>93</v>
      </c>
      <c r="B203" s="32" t="s">
        <v>94</v>
      </c>
      <c r="C203" s="33" t="s">
        <v>69</v>
      </c>
      <c r="D203" s="31" t="s">
        <v>51</v>
      </c>
      <c r="E203" s="31" t="s">
        <v>233</v>
      </c>
      <c r="F203" s="31" t="s">
        <v>217</v>
      </c>
      <c r="G203" s="31" t="s">
        <v>220</v>
      </c>
      <c r="H203" s="31" t="s">
        <v>70</v>
      </c>
      <c r="I203" s="31"/>
      <c r="J203" s="31"/>
      <c r="K203" s="31"/>
      <c r="L203" s="31"/>
      <c r="M203" s="31" t="s">
        <v>27</v>
      </c>
      <c r="N203" s="31" t="s">
        <v>205</v>
      </c>
      <c r="O203" s="31" t="s">
        <v>28</v>
      </c>
      <c r="P203" s="32" t="s">
        <v>71</v>
      </c>
      <c r="Q203" s="34">
        <v>6518393523</v>
      </c>
      <c r="R203" s="34">
        <v>960397993</v>
      </c>
      <c r="S203" s="34">
        <v>352203056</v>
      </c>
      <c r="T203" s="34">
        <v>7126588460</v>
      </c>
      <c r="U203" s="34">
        <v>0</v>
      </c>
      <c r="V203" s="34">
        <v>7070426788</v>
      </c>
      <c r="W203" s="34">
        <v>56161672</v>
      </c>
      <c r="X203" s="34">
        <v>6557666071.9700003</v>
      </c>
      <c r="Y203" s="34">
        <v>5275628155.7700005</v>
      </c>
      <c r="Z203" s="34">
        <v>5275628155.7700005</v>
      </c>
      <c r="AA203" s="34">
        <v>5275628155.7700005</v>
      </c>
    </row>
    <row r="204" spans="1:27" ht="22.5" x14ac:dyDescent="0.25">
      <c r="A204" s="31" t="s">
        <v>95</v>
      </c>
      <c r="B204" s="32" t="s">
        <v>96</v>
      </c>
      <c r="C204" s="33" t="s">
        <v>34</v>
      </c>
      <c r="D204" s="31" t="s">
        <v>26</v>
      </c>
      <c r="E204" s="31" t="s">
        <v>206</v>
      </c>
      <c r="F204" s="31"/>
      <c r="G204" s="31"/>
      <c r="H204" s="31"/>
      <c r="I204" s="31"/>
      <c r="J204" s="31"/>
      <c r="K204" s="31"/>
      <c r="L204" s="31"/>
      <c r="M204" s="31" t="s">
        <v>27</v>
      </c>
      <c r="N204" s="31" t="s">
        <v>205</v>
      </c>
      <c r="O204" s="31" t="s">
        <v>28</v>
      </c>
      <c r="P204" s="32" t="s">
        <v>35</v>
      </c>
      <c r="Q204" s="34">
        <v>15610083</v>
      </c>
      <c r="R204" s="34">
        <v>38339698</v>
      </c>
      <c r="S204" s="34">
        <v>0</v>
      </c>
      <c r="T204" s="34">
        <v>53949781</v>
      </c>
      <c r="U204" s="34">
        <v>0</v>
      </c>
      <c r="V204" s="34">
        <v>53949698</v>
      </c>
      <c r="W204" s="34">
        <v>83</v>
      </c>
      <c r="X204" s="34">
        <v>42612455</v>
      </c>
      <c r="Y204" s="34">
        <v>19839750</v>
      </c>
      <c r="Z204" s="34">
        <v>19839750</v>
      </c>
      <c r="AA204" s="34">
        <v>19839750</v>
      </c>
    </row>
    <row r="205" spans="1:27" ht="22.5" x14ac:dyDescent="0.25">
      <c r="A205" s="31" t="s">
        <v>95</v>
      </c>
      <c r="B205" s="32" t="s">
        <v>96</v>
      </c>
      <c r="C205" s="33" t="s">
        <v>44</v>
      </c>
      <c r="D205" s="31" t="s">
        <v>26</v>
      </c>
      <c r="E205" s="31" t="s">
        <v>215</v>
      </c>
      <c r="F205" s="31" t="s">
        <v>204</v>
      </c>
      <c r="G205" s="31"/>
      <c r="H205" s="31"/>
      <c r="I205" s="31"/>
      <c r="J205" s="31"/>
      <c r="K205" s="31"/>
      <c r="L205" s="31"/>
      <c r="M205" s="31" t="s">
        <v>27</v>
      </c>
      <c r="N205" s="31" t="s">
        <v>205</v>
      </c>
      <c r="O205" s="31" t="s">
        <v>28</v>
      </c>
      <c r="P205" s="32" t="s">
        <v>45</v>
      </c>
      <c r="Q205" s="34">
        <v>0</v>
      </c>
      <c r="R205" s="34">
        <v>57541550</v>
      </c>
      <c r="S205" s="34">
        <v>0</v>
      </c>
      <c r="T205" s="34">
        <v>57541550</v>
      </c>
      <c r="U205" s="34">
        <v>0</v>
      </c>
      <c r="V205" s="34">
        <v>50107635</v>
      </c>
      <c r="W205" s="34">
        <v>7433915</v>
      </c>
      <c r="X205" s="34">
        <v>50107635</v>
      </c>
      <c r="Y205" s="34">
        <v>50107635</v>
      </c>
      <c r="Z205" s="34">
        <v>50107635</v>
      </c>
      <c r="AA205" s="34">
        <v>50107635</v>
      </c>
    </row>
    <row r="206" spans="1:27" ht="78.75" x14ac:dyDescent="0.25">
      <c r="A206" s="31" t="s">
        <v>95</v>
      </c>
      <c r="B206" s="32" t="s">
        <v>96</v>
      </c>
      <c r="C206" s="33" t="s">
        <v>50</v>
      </c>
      <c r="D206" s="31" t="s">
        <v>51</v>
      </c>
      <c r="E206" s="31" t="s">
        <v>216</v>
      </c>
      <c r="F206" s="31" t="s">
        <v>217</v>
      </c>
      <c r="G206" s="31" t="s">
        <v>218</v>
      </c>
      <c r="H206" s="31" t="s">
        <v>219</v>
      </c>
      <c r="I206" s="31"/>
      <c r="J206" s="31"/>
      <c r="K206" s="31"/>
      <c r="L206" s="31"/>
      <c r="M206" s="31" t="s">
        <v>27</v>
      </c>
      <c r="N206" s="31" t="s">
        <v>205</v>
      </c>
      <c r="O206" s="31" t="s">
        <v>28</v>
      </c>
      <c r="P206" s="32" t="s">
        <v>52</v>
      </c>
      <c r="Q206" s="34">
        <v>1087011187</v>
      </c>
      <c r="R206" s="34">
        <v>0</v>
      </c>
      <c r="S206" s="34">
        <v>26276257</v>
      </c>
      <c r="T206" s="34">
        <v>1060734930</v>
      </c>
      <c r="U206" s="34">
        <v>0</v>
      </c>
      <c r="V206" s="34">
        <v>995224102</v>
      </c>
      <c r="W206" s="34">
        <v>65510828</v>
      </c>
      <c r="X206" s="34">
        <v>995224102</v>
      </c>
      <c r="Y206" s="34">
        <v>995224102</v>
      </c>
      <c r="Z206" s="34">
        <v>995224102</v>
      </c>
      <c r="AA206" s="34">
        <v>995224102</v>
      </c>
    </row>
    <row r="207" spans="1:27" ht="78.75" x14ac:dyDescent="0.25">
      <c r="A207" s="31" t="s">
        <v>95</v>
      </c>
      <c r="B207" s="32" t="s">
        <v>96</v>
      </c>
      <c r="C207" s="33" t="s">
        <v>53</v>
      </c>
      <c r="D207" s="31" t="s">
        <v>51</v>
      </c>
      <c r="E207" s="31" t="s">
        <v>216</v>
      </c>
      <c r="F207" s="31" t="s">
        <v>217</v>
      </c>
      <c r="G207" s="31" t="s">
        <v>220</v>
      </c>
      <c r="H207" s="31" t="s">
        <v>219</v>
      </c>
      <c r="I207" s="31"/>
      <c r="J207" s="31"/>
      <c r="K207" s="31"/>
      <c r="L207" s="31"/>
      <c r="M207" s="31" t="s">
        <v>27</v>
      </c>
      <c r="N207" s="31" t="s">
        <v>205</v>
      </c>
      <c r="O207" s="31" t="s">
        <v>28</v>
      </c>
      <c r="P207" s="32" t="s">
        <v>52</v>
      </c>
      <c r="Q207" s="34">
        <v>718358961</v>
      </c>
      <c r="R207" s="34">
        <v>0</v>
      </c>
      <c r="S207" s="34">
        <v>50</v>
      </c>
      <c r="T207" s="34">
        <v>718358911</v>
      </c>
      <c r="U207" s="34">
        <v>0</v>
      </c>
      <c r="V207" s="34">
        <v>718358911</v>
      </c>
      <c r="W207" s="34">
        <v>0</v>
      </c>
      <c r="X207" s="34">
        <v>718358911</v>
      </c>
      <c r="Y207" s="34">
        <v>632501636</v>
      </c>
      <c r="Z207" s="34">
        <v>632501636</v>
      </c>
      <c r="AA207" s="34">
        <v>632501636</v>
      </c>
    </row>
    <row r="208" spans="1:27" ht="56.25" x14ac:dyDescent="0.25">
      <c r="A208" s="31" t="s">
        <v>95</v>
      </c>
      <c r="B208" s="32" t="s">
        <v>96</v>
      </c>
      <c r="C208" s="33" t="s">
        <v>54</v>
      </c>
      <c r="D208" s="31" t="s">
        <v>51</v>
      </c>
      <c r="E208" s="31" t="s">
        <v>216</v>
      </c>
      <c r="F208" s="31" t="s">
        <v>217</v>
      </c>
      <c r="G208" s="31" t="s">
        <v>221</v>
      </c>
      <c r="H208" s="31" t="s">
        <v>222</v>
      </c>
      <c r="I208" s="31"/>
      <c r="J208" s="31"/>
      <c r="K208" s="31"/>
      <c r="L208" s="31"/>
      <c r="M208" s="31" t="s">
        <v>27</v>
      </c>
      <c r="N208" s="31" t="s">
        <v>205</v>
      </c>
      <c r="O208" s="31" t="s">
        <v>28</v>
      </c>
      <c r="P208" s="32" t="s">
        <v>55</v>
      </c>
      <c r="Q208" s="34">
        <v>465850000</v>
      </c>
      <c r="R208" s="34">
        <v>143925699</v>
      </c>
      <c r="S208" s="34">
        <v>16443334</v>
      </c>
      <c r="T208" s="34">
        <v>593332365</v>
      </c>
      <c r="U208" s="34">
        <v>0</v>
      </c>
      <c r="V208" s="34">
        <v>484406666</v>
      </c>
      <c r="W208" s="34">
        <v>108925699</v>
      </c>
      <c r="X208" s="34">
        <v>483088664</v>
      </c>
      <c r="Y208" s="34">
        <v>350398269</v>
      </c>
      <c r="Z208" s="34">
        <v>350398269</v>
      </c>
      <c r="AA208" s="34">
        <v>350398269</v>
      </c>
    </row>
    <row r="209" spans="1:27" ht="56.25" x14ac:dyDescent="0.25">
      <c r="A209" s="31" t="s">
        <v>95</v>
      </c>
      <c r="B209" s="32" t="s">
        <v>96</v>
      </c>
      <c r="C209" s="33" t="s">
        <v>56</v>
      </c>
      <c r="D209" s="31" t="s">
        <v>51</v>
      </c>
      <c r="E209" s="31" t="s">
        <v>216</v>
      </c>
      <c r="F209" s="31" t="s">
        <v>217</v>
      </c>
      <c r="G209" s="31" t="s">
        <v>223</v>
      </c>
      <c r="H209" s="31" t="s">
        <v>57</v>
      </c>
      <c r="I209" s="31"/>
      <c r="J209" s="31"/>
      <c r="K209" s="31"/>
      <c r="L209" s="31"/>
      <c r="M209" s="31" t="s">
        <v>27</v>
      </c>
      <c r="N209" s="31" t="s">
        <v>205</v>
      </c>
      <c r="O209" s="31" t="s">
        <v>28</v>
      </c>
      <c r="P209" s="32" t="s">
        <v>58</v>
      </c>
      <c r="Q209" s="34">
        <v>1161481267</v>
      </c>
      <c r="R209" s="34">
        <v>15352453651</v>
      </c>
      <c r="S209" s="34">
        <v>1920290958</v>
      </c>
      <c r="T209" s="34">
        <v>14593643960</v>
      </c>
      <c r="U209" s="34">
        <v>0</v>
      </c>
      <c r="V209" s="34">
        <v>14593643960</v>
      </c>
      <c r="W209" s="34">
        <v>0</v>
      </c>
      <c r="X209" s="34">
        <v>14593279483</v>
      </c>
      <c r="Y209" s="34">
        <v>2921190393</v>
      </c>
      <c r="Z209" s="34">
        <v>2921190393</v>
      </c>
      <c r="AA209" s="34">
        <v>2921190393</v>
      </c>
    </row>
    <row r="210" spans="1:27" ht="90" x14ac:dyDescent="0.25">
      <c r="A210" s="31" t="s">
        <v>95</v>
      </c>
      <c r="B210" s="32" t="s">
        <v>96</v>
      </c>
      <c r="C210" s="33" t="s">
        <v>74</v>
      </c>
      <c r="D210" s="31" t="s">
        <v>51</v>
      </c>
      <c r="E210" s="31" t="s">
        <v>216</v>
      </c>
      <c r="F210" s="31" t="s">
        <v>217</v>
      </c>
      <c r="G210" s="31" t="s">
        <v>234</v>
      </c>
      <c r="H210" s="31" t="s">
        <v>227</v>
      </c>
      <c r="I210" s="31"/>
      <c r="J210" s="31"/>
      <c r="K210" s="31"/>
      <c r="L210" s="31"/>
      <c r="M210" s="31" t="s">
        <v>60</v>
      </c>
      <c r="N210" s="31" t="s">
        <v>212</v>
      </c>
      <c r="O210" s="31" t="s">
        <v>28</v>
      </c>
      <c r="P210" s="32" t="s">
        <v>63</v>
      </c>
      <c r="Q210" s="34">
        <v>8573895699</v>
      </c>
      <c r="R210" s="34">
        <v>17068214921</v>
      </c>
      <c r="S210" s="34">
        <v>25562514</v>
      </c>
      <c r="T210" s="34">
        <v>25616548106</v>
      </c>
      <c r="U210" s="34">
        <v>0</v>
      </c>
      <c r="V210" s="34">
        <v>25616548106</v>
      </c>
      <c r="W210" s="34">
        <v>0</v>
      </c>
      <c r="X210" s="34">
        <v>25616548106</v>
      </c>
      <c r="Y210" s="34">
        <v>8596578828</v>
      </c>
      <c r="Z210" s="34">
        <v>8596578828</v>
      </c>
      <c r="AA210" s="34">
        <v>8596578828</v>
      </c>
    </row>
    <row r="211" spans="1:27" ht="90" x14ac:dyDescent="0.25">
      <c r="A211" s="31" t="s">
        <v>95</v>
      </c>
      <c r="B211" s="32" t="s">
        <v>96</v>
      </c>
      <c r="C211" s="33" t="s">
        <v>62</v>
      </c>
      <c r="D211" s="31" t="s">
        <v>51</v>
      </c>
      <c r="E211" s="31" t="s">
        <v>216</v>
      </c>
      <c r="F211" s="31" t="s">
        <v>217</v>
      </c>
      <c r="G211" s="31" t="s">
        <v>226</v>
      </c>
      <c r="H211" s="31" t="s">
        <v>227</v>
      </c>
      <c r="I211" s="31"/>
      <c r="J211" s="31"/>
      <c r="K211" s="31"/>
      <c r="L211" s="31"/>
      <c r="M211" s="31" t="s">
        <v>60</v>
      </c>
      <c r="N211" s="31" t="s">
        <v>212</v>
      </c>
      <c r="O211" s="31" t="s">
        <v>28</v>
      </c>
      <c r="P211" s="32" t="s">
        <v>63</v>
      </c>
      <c r="Q211" s="34">
        <v>0</v>
      </c>
      <c r="R211" s="34">
        <v>218686018585</v>
      </c>
      <c r="S211" s="34">
        <v>20370908564</v>
      </c>
      <c r="T211" s="34">
        <v>198315110021</v>
      </c>
      <c r="U211" s="34">
        <v>0</v>
      </c>
      <c r="V211" s="34">
        <v>197744349243</v>
      </c>
      <c r="W211" s="34">
        <v>570760778</v>
      </c>
      <c r="X211" s="34">
        <v>197175475998</v>
      </c>
      <c r="Y211" s="34">
        <v>157297542861</v>
      </c>
      <c r="Z211" s="34">
        <v>157297542861</v>
      </c>
      <c r="AA211" s="34">
        <v>157297542861</v>
      </c>
    </row>
    <row r="212" spans="1:27" ht="90" x14ac:dyDescent="0.25">
      <c r="A212" s="31" t="s">
        <v>95</v>
      </c>
      <c r="B212" s="32" t="s">
        <v>96</v>
      </c>
      <c r="C212" s="33" t="s">
        <v>62</v>
      </c>
      <c r="D212" s="31" t="s">
        <v>51</v>
      </c>
      <c r="E212" s="31" t="s">
        <v>216</v>
      </c>
      <c r="F212" s="31" t="s">
        <v>217</v>
      </c>
      <c r="G212" s="31" t="s">
        <v>226</v>
      </c>
      <c r="H212" s="31" t="s">
        <v>227</v>
      </c>
      <c r="I212" s="31"/>
      <c r="J212" s="31"/>
      <c r="K212" s="31"/>
      <c r="L212" s="31"/>
      <c r="M212" s="31" t="s">
        <v>27</v>
      </c>
      <c r="N212" s="31" t="s">
        <v>228</v>
      </c>
      <c r="O212" s="31" t="s">
        <v>28</v>
      </c>
      <c r="P212" s="32" t="s">
        <v>63</v>
      </c>
      <c r="Q212" s="34">
        <v>0</v>
      </c>
      <c r="R212" s="34">
        <v>55956800</v>
      </c>
      <c r="S212" s="34">
        <v>6000000</v>
      </c>
      <c r="T212" s="34">
        <v>49956800</v>
      </c>
      <c r="U212" s="34">
        <v>0</v>
      </c>
      <c r="V212" s="34">
        <v>49956800</v>
      </c>
      <c r="W212" s="34">
        <v>0</v>
      </c>
      <c r="X212" s="34">
        <v>49956800</v>
      </c>
      <c r="Y212" s="34">
        <v>0</v>
      </c>
      <c r="Z212" s="34">
        <v>0</v>
      </c>
      <c r="AA212" s="34">
        <v>0</v>
      </c>
    </row>
    <row r="213" spans="1:27" ht="56.25" x14ac:dyDescent="0.25">
      <c r="A213" s="31" t="s">
        <v>95</v>
      </c>
      <c r="B213" s="32" t="s">
        <v>96</v>
      </c>
      <c r="C213" s="33" t="s">
        <v>64</v>
      </c>
      <c r="D213" s="31" t="s">
        <v>51</v>
      </c>
      <c r="E213" s="31" t="s">
        <v>216</v>
      </c>
      <c r="F213" s="31" t="s">
        <v>217</v>
      </c>
      <c r="G213" s="31" t="s">
        <v>226</v>
      </c>
      <c r="H213" s="31" t="s">
        <v>230</v>
      </c>
      <c r="I213" s="31"/>
      <c r="J213" s="31"/>
      <c r="K213" s="31"/>
      <c r="L213" s="31"/>
      <c r="M213" s="31" t="s">
        <v>27</v>
      </c>
      <c r="N213" s="31" t="s">
        <v>205</v>
      </c>
      <c r="O213" s="31" t="s">
        <v>28</v>
      </c>
      <c r="P213" s="32" t="s">
        <v>65</v>
      </c>
      <c r="Q213" s="34">
        <v>1642964688</v>
      </c>
      <c r="R213" s="34">
        <v>11686754317</v>
      </c>
      <c r="S213" s="34">
        <v>3247479981</v>
      </c>
      <c r="T213" s="34">
        <v>10082239024</v>
      </c>
      <c r="U213" s="34">
        <v>0</v>
      </c>
      <c r="V213" s="34">
        <v>10005914881</v>
      </c>
      <c r="W213" s="34">
        <v>76324143</v>
      </c>
      <c r="X213" s="34">
        <v>9949571501</v>
      </c>
      <c r="Y213" s="34">
        <v>3626357166</v>
      </c>
      <c r="Z213" s="34">
        <v>3626357166</v>
      </c>
      <c r="AA213" s="34">
        <v>3626357166</v>
      </c>
    </row>
    <row r="214" spans="1:27" ht="45" x14ac:dyDescent="0.25">
      <c r="A214" s="31" t="s">
        <v>95</v>
      </c>
      <c r="B214" s="32" t="s">
        <v>96</v>
      </c>
      <c r="C214" s="33" t="s">
        <v>66</v>
      </c>
      <c r="D214" s="31" t="s">
        <v>51</v>
      </c>
      <c r="E214" s="31" t="s">
        <v>216</v>
      </c>
      <c r="F214" s="31" t="s">
        <v>217</v>
      </c>
      <c r="G214" s="31" t="s">
        <v>212</v>
      </c>
      <c r="H214" s="31" t="s">
        <v>231</v>
      </c>
      <c r="I214" s="31"/>
      <c r="J214" s="31"/>
      <c r="K214" s="31"/>
      <c r="L214" s="31"/>
      <c r="M214" s="31" t="s">
        <v>60</v>
      </c>
      <c r="N214" s="31" t="s">
        <v>232</v>
      </c>
      <c r="O214" s="31" t="s">
        <v>28</v>
      </c>
      <c r="P214" s="32" t="s">
        <v>67</v>
      </c>
      <c r="Q214" s="34">
        <v>270600000</v>
      </c>
      <c r="R214" s="34">
        <v>2978482166</v>
      </c>
      <c r="S214" s="34">
        <v>0</v>
      </c>
      <c r="T214" s="34">
        <v>3249082166</v>
      </c>
      <c r="U214" s="34">
        <v>0</v>
      </c>
      <c r="V214" s="34">
        <v>3164788234.8099999</v>
      </c>
      <c r="W214" s="34">
        <v>84293931.189999998</v>
      </c>
      <c r="X214" s="34">
        <v>3164788234.8099999</v>
      </c>
      <c r="Y214" s="34">
        <v>1395901659</v>
      </c>
      <c r="Z214" s="34">
        <v>1395901659</v>
      </c>
      <c r="AA214" s="34">
        <v>1395901659</v>
      </c>
    </row>
    <row r="215" spans="1:27" ht="45" x14ac:dyDescent="0.25">
      <c r="A215" s="31" t="s">
        <v>95</v>
      </c>
      <c r="B215" s="32" t="s">
        <v>96</v>
      </c>
      <c r="C215" s="33" t="s">
        <v>66</v>
      </c>
      <c r="D215" s="31" t="s">
        <v>51</v>
      </c>
      <c r="E215" s="31" t="s">
        <v>216</v>
      </c>
      <c r="F215" s="31" t="s">
        <v>217</v>
      </c>
      <c r="G215" s="31" t="s">
        <v>212</v>
      </c>
      <c r="H215" s="31" t="s">
        <v>231</v>
      </c>
      <c r="I215" s="31"/>
      <c r="J215" s="31"/>
      <c r="K215" s="31"/>
      <c r="L215" s="31"/>
      <c r="M215" s="31" t="s">
        <v>27</v>
      </c>
      <c r="N215" s="31" t="s">
        <v>229</v>
      </c>
      <c r="O215" s="31" t="s">
        <v>28</v>
      </c>
      <c r="P215" s="32" t="s">
        <v>67</v>
      </c>
      <c r="Q215" s="34">
        <v>6214468</v>
      </c>
      <c r="R215" s="34">
        <v>553743230</v>
      </c>
      <c r="S215" s="34">
        <v>0</v>
      </c>
      <c r="T215" s="34">
        <v>559957698</v>
      </c>
      <c r="U215" s="34">
        <v>0</v>
      </c>
      <c r="V215" s="34">
        <v>508839921</v>
      </c>
      <c r="W215" s="34">
        <v>51117777</v>
      </c>
      <c r="X215" s="34">
        <v>461962790</v>
      </c>
      <c r="Y215" s="34">
        <v>180755711</v>
      </c>
      <c r="Z215" s="34">
        <v>180755711</v>
      </c>
      <c r="AA215" s="34">
        <v>180755711</v>
      </c>
    </row>
    <row r="216" spans="1:27" ht="45" x14ac:dyDescent="0.25">
      <c r="A216" s="31" t="s">
        <v>95</v>
      </c>
      <c r="B216" s="32" t="s">
        <v>96</v>
      </c>
      <c r="C216" s="33" t="s">
        <v>66</v>
      </c>
      <c r="D216" s="31" t="s">
        <v>51</v>
      </c>
      <c r="E216" s="31" t="s">
        <v>216</v>
      </c>
      <c r="F216" s="31" t="s">
        <v>217</v>
      </c>
      <c r="G216" s="31" t="s">
        <v>212</v>
      </c>
      <c r="H216" s="31" t="s">
        <v>231</v>
      </c>
      <c r="I216" s="31"/>
      <c r="J216" s="31"/>
      <c r="K216" s="31"/>
      <c r="L216" s="31"/>
      <c r="M216" s="31" t="s">
        <v>27</v>
      </c>
      <c r="N216" s="31" t="s">
        <v>205</v>
      </c>
      <c r="O216" s="31" t="s">
        <v>28</v>
      </c>
      <c r="P216" s="32" t="s">
        <v>67</v>
      </c>
      <c r="Q216" s="34">
        <v>1690012537</v>
      </c>
      <c r="R216" s="34">
        <v>6463389926</v>
      </c>
      <c r="S216" s="34">
        <v>1327179870</v>
      </c>
      <c r="T216" s="34">
        <v>6826222593</v>
      </c>
      <c r="U216" s="34">
        <v>0</v>
      </c>
      <c r="V216" s="34">
        <v>6611659898</v>
      </c>
      <c r="W216" s="34">
        <v>214562695</v>
      </c>
      <c r="X216" s="34">
        <v>6472606489</v>
      </c>
      <c r="Y216" s="34">
        <v>4732948005</v>
      </c>
      <c r="Z216" s="34">
        <v>4732948005</v>
      </c>
      <c r="AA216" s="34">
        <v>4732948005</v>
      </c>
    </row>
    <row r="217" spans="1:27" ht="56.25" x14ac:dyDescent="0.25">
      <c r="A217" s="31" t="s">
        <v>95</v>
      </c>
      <c r="B217" s="32" t="s">
        <v>96</v>
      </c>
      <c r="C217" s="33" t="s">
        <v>68</v>
      </c>
      <c r="D217" s="31" t="s">
        <v>51</v>
      </c>
      <c r="E217" s="31" t="s">
        <v>233</v>
      </c>
      <c r="F217" s="31" t="s">
        <v>217</v>
      </c>
      <c r="G217" s="31" t="s">
        <v>218</v>
      </c>
      <c r="H217" s="31" t="s">
        <v>230</v>
      </c>
      <c r="I217" s="31"/>
      <c r="J217" s="31"/>
      <c r="K217" s="31"/>
      <c r="L217" s="31"/>
      <c r="M217" s="31" t="s">
        <v>27</v>
      </c>
      <c r="N217" s="31" t="s">
        <v>205</v>
      </c>
      <c r="O217" s="31" t="s">
        <v>28</v>
      </c>
      <c r="P217" s="32" t="s">
        <v>65</v>
      </c>
      <c r="Q217" s="34">
        <v>126435693</v>
      </c>
      <c r="R217" s="34">
        <v>0</v>
      </c>
      <c r="S217" s="34">
        <v>5833603</v>
      </c>
      <c r="T217" s="34">
        <v>120602090</v>
      </c>
      <c r="U217" s="34">
        <v>0</v>
      </c>
      <c r="V217" s="34">
        <v>120602090</v>
      </c>
      <c r="W217" s="34">
        <v>0</v>
      </c>
      <c r="X217" s="34">
        <v>119090919</v>
      </c>
      <c r="Y217" s="34">
        <v>89178408</v>
      </c>
      <c r="Z217" s="34">
        <v>89178408</v>
      </c>
      <c r="AA217" s="34">
        <v>89178408</v>
      </c>
    </row>
    <row r="218" spans="1:27" ht="45" x14ac:dyDescent="0.25">
      <c r="A218" s="31" t="s">
        <v>95</v>
      </c>
      <c r="B218" s="32" t="s">
        <v>96</v>
      </c>
      <c r="C218" s="33" t="s">
        <v>69</v>
      </c>
      <c r="D218" s="31" t="s">
        <v>51</v>
      </c>
      <c r="E218" s="31" t="s">
        <v>233</v>
      </c>
      <c r="F218" s="31" t="s">
        <v>217</v>
      </c>
      <c r="G218" s="31" t="s">
        <v>220</v>
      </c>
      <c r="H218" s="31" t="s">
        <v>70</v>
      </c>
      <c r="I218" s="31"/>
      <c r="J218" s="31"/>
      <c r="K218" s="31"/>
      <c r="L218" s="31"/>
      <c r="M218" s="31" t="s">
        <v>27</v>
      </c>
      <c r="N218" s="31" t="s">
        <v>205</v>
      </c>
      <c r="O218" s="31" t="s">
        <v>28</v>
      </c>
      <c r="P218" s="32" t="s">
        <v>71</v>
      </c>
      <c r="Q218" s="34">
        <v>1801708980</v>
      </c>
      <c r="R218" s="34">
        <v>1788071060</v>
      </c>
      <c r="S218" s="34">
        <v>76067296</v>
      </c>
      <c r="T218" s="34">
        <v>3513712744</v>
      </c>
      <c r="U218" s="34">
        <v>0</v>
      </c>
      <c r="V218" s="34">
        <v>3406796032.0900002</v>
      </c>
      <c r="W218" s="34">
        <v>106916711.91</v>
      </c>
      <c r="X218" s="34">
        <v>2821303903.0900002</v>
      </c>
      <c r="Y218" s="34">
        <v>1235736080.0599999</v>
      </c>
      <c r="Z218" s="34">
        <v>1235736080.0599999</v>
      </c>
      <c r="AA218" s="34">
        <v>1235736080.0599999</v>
      </c>
    </row>
    <row r="219" spans="1:27" ht="22.5" x14ac:dyDescent="0.25">
      <c r="A219" s="31" t="s">
        <v>97</v>
      </c>
      <c r="B219" s="32" t="s">
        <v>98</v>
      </c>
      <c r="C219" s="33" t="s">
        <v>34</v>
      </c>
      <c r="D219" s="31" t="s">
        <v>26</v>
      </c>
      <c r="E219" s="31" t="s">
        <v>206</v>
      </c>
      <c r="F219" s="31"/>
      <c r="G219" s="31"/>
      <c r="H219" s="31"/>
      <c r="I219" s="31"/>
      <c r="J219" s="31"/>
      <c r="K219" s="31"/>
      <c r="L219" s="31"/>
      <c r="M219" s="31" t="s">
        <v>27</v>
      </c>
      <c r="N219" s="31" t="s">
        <v>205</v>
      </c>
      <c r="O219" s="31" t="s">
        <v>28</v>
      </c>
      <c r="P219" s="32" t="s">
        <v>35</v>
      </c>
      <c r="Q219" s="34">
        <v>315481383</v>
      </c>
      <c r="R219" s="34">
        <v>107049426</v>
      </c>
      <c r="S219" s="34">
        <v>1000000</v>
      </c>
      <c r="T219" s="34">
        <v>421530809</v>
      </c>
      <c r="U219" s="34">
        <v>0</v>
      </c>
      <c r="V219" s="34">
        <v>421530809</v>
      </c>
      <c r="W219" s="34">
        <v>0</v>
      </c>
      <c r="X219" s="34">
        <v>381388116</v>
      </c>
      <c r="Y219" s="34">
        <v>229684798</v>
      </c>
      <c r="Z219" s="34">
        <v>229684798</v>
      </c>
      <c r="AA219" s="34">
        <v>229684798</v>
      </c>
    </row>
    <row r="220" spans="1:27" ht="22.5" x14ac:dyDescent="0.25">
      <c r="A220" s="31" t="s">
        <v>97</v>
      </c>
      <c r="B220" s="32" t="s">
        <v>98</v>
      </c>
      <c r="C220" s="33" t="s">
        <v>44</v>
      </c>
      <c r="D220" s="31" t="s">
        <v>26</v>
      </c>
      <c r="E220" s="31" t="s">
        <v>215</v>
      </c>
      <c r="F220" s="31" t="s">
        <v>204</v>
      </c>
      <c r="G220" s="31"/>
      <c r="H220" s="31"/>
      <c r="I220" s="31"/>
      <c r="J220" s="31"/>
      <c r="K220" s="31"/>
      <c r="L220" s="31"/>
      <c r="M220" s="31" t="s">
        <v>27</v>
      </c>
      <c r="N220" s="31" t="s">
        <v>205</v>
      </c>
      <c r="O220" s="31" t="s">
        <v>28</v>
      </c>
      <c r="P220" s="32" t="s">
        <v>45</v>
      </c>
      <c r="Q220" s="34">
        <v>0</v>
      </c>
      <c r="R220" s="34">
        <v>94875700</v>
      </c>
      <c r="S220" s="34">
        <v>0</v>
      </c>
      <c r="T220" s="34">
        <v>94875700</v>
      </c>
      <c r="U220" s="34">
        <v>0</v>
      </c>
      <c r="V220" s="34">
        <v>94875700</v>
      </c>
      <c r="W220" s="34">
        <v>0</v>
      </c>
      <c r="X220" s="34">
        <v>94875700</v>
      </c>
      <c r="Y220" s="34">
        <v>94875700</v>
      </c>
      <c r="Z220" s="34">
        <v>94875700</v>
      </c>
      <c r="AA220" s="34">
        <v>94875700</v>
      </c>
    </row>
    <row r="221" spans="1:27" ht="78.75" x14ac:dyDescent="0.25">
      <c r="A221" s="31" t="s">
        <v>97</v>
      </c>
      <c r="B221" s="32" t="s">
        <v>98</v>
      </c>
      <c r="C221" s="33" t="s">
        <v>50</v>
      </c>
      <c r="D221" s="31" t="s">
        <v>51</v>
      </c>
      <c r="E221" s="31" t="s">
        <v>216</v>
      </c>
      <c r="F221" s="31" t="s">
        <v>217</v>
      </c>
      <c r="G221" s="31" t="s">
        <v>218</v>
      </c>
      <c r="H221" s="31" t="s">
        <v>219</v>
      </c>
      <c r="I221" s="31"/>
      <c r="J221" s="31"/>
      <c r="K221" s="31"/>
      <c r="L221" s="31"/>
      <c r="M221" s="31" t="s">
        <v>27</v>
      </c>
      <c r="N221" s="31" t="s">
        <v>205</v>
      </c>
      <c r="O221" s="31" t="s">
        <v>28</v>
      </c>
      <c r="P221" s="32" t="s">
        <v>52</v>
      </c>
      <c r="Q221" s="34">
        <v>2891250771</v>
      </c>
      <c r="R221" s="34">
        <v>8676210</v>
      </c>
      <c r="S221" s="34">
        <v>424464594</v>
      </c>
      <c r="T221" s="34">
        <v>2475462387</v>
      </c>
      <c r="U221" s="34">
        <v>0</v>
      </c>
      <c r="V221" s="34">
        <v>2475462387</v>
      </c>
      <c r="W221" s="34">
        <v>0</v>
      </c>
      <c r="X221" s="34">
        <v>2475462387</v>
      </c>
      <c r="Y221" s="34">
        <v>2475462387</v>
      </c>
      <c r="Z221" s="34">
        <v>2475462387</v>
      </c>
      <c r="AA221" s="34">
        <v>2475462387</v>
      </c>
    </row>
    <row r="222" spans="1:27" ht="78.75" x14ac:dyDescent="0.25">
      <c r="A222" s="31" t="s">
        <v>97</v>
      </c>
      <c r="B222" s="32" t="s">
        <v>98</v>
      </c>
      <c r="C222" s="33" t="s">
        <v>53</v>
      </c>
      <c r="D222" s="31" t="s">
        <v>51</v>
      </c>
      <c r="E222" s="31" t="s">
        <v>216</v>
      </c>
      <c r="F222" s="31" t="s">
        <v>217</v>
      </c>
      <c r="G222" s="31" t="s">
        <v>220</v>
      </c>
      <c r="H222" s="31" t="s">
        <v>219</v>
      </c>
      <c r="I222" s="31"/>
      <c r="J222" s="31"/>
      <c r="K222" s="31"/>
      <c r="L222" s="31"/>
      <c r="M222" s="31" t="s">
        <v>27</v>
      </c>
      <c r="N222" s="31" t="s">
        <v>205</v>
      </c>
      <c r="O222" s="31" t="s">
        <v>28</v>
      </c>
      <c r="P222" s="32" t="s">
        <v>52</v>
      </c>
      <c r="Q222" s="34">
        <v>1242258573</v>
      </c>
      <c r="R222" s="34">
        <v>0</v>
      </c>
      <c r="S222" s="34">
        <v>113324522</v>
      </c>
      <c r="T222" s="34">
        <v>1128934051</v>
      </c>
      <c r="U222" s="34">
        <v>0</v>
      </c>
      <c r="V222" s="34">
        <v>1128934051</v>
      </c>
      <c r="W222" s="34">
        <v>0</v>
      </c>
      <c r="X222" s="34">
        <v>1128934051</v>
      </c>
      <c r="Y222" s="34">
        <v>1128934051</v>
      </c>
      <c r="Z222" s="34">
        <v>1128934051</v>
      </c>
      <c r="AA222" s="34">
        <v>1128934051</v>
      </c>
    </row>
    <row r="223" spans="1:27" ht="56.25" x14ac:dyDescent="0.25">
      <c r="A223" s="31" t="s">
        <v>97</v>
      </c>
      <c r="B223" s="32" t="s">
        <v>98</v>
      </c>
      <c r="C223" s="33" t="s">
        <v>54</v>
      </c>
      <c r="D223" s="31" t="s">
        <v>51</v>
      </c>
      <c r="E223" s="31" t="s">
        <v>216</v>
      </c>
      <c r="F223" s="31" t="s">
        <v>217</v>
      </c>
      <c r="G223" s="31" t="s">
        <v>221</v>
      </c>
      <c r="H223" s="31" t="s">
        <v>222</v>
      </c>
      <c r="I223" s="31"/>
      <c r="J223" s="31"/>
      <c r="K223" s="31"/>
      <c r="L223" s="31"/>
      <c r="M223" s="31" t="s">
        <v>27</v>
      </c>
      <c r="N223" s="31" t="s">
        <v>205</v>
      </c>
      <c r="O223" s="31" t="s">
        <v>28</v>
      </c>
      <c r="P223" s="32" t="s">
        <v>55</v>
      </c>
      <c r="Q223" s="34">
        <v>375700000</v>
      </c>
      <c r="R223" s="34">
        <v>55997413</v>
      </c>
      <c r="S223" s="34">
        <v>5303333</v>
      </c>
      <c r="T223" s="34">
        <v>426394080</v>
      </c>
      <c r="U223" s="34">
        <v>0</v>
      </c>
      <c r="V223" s="34">
        <v>408396667</v>
      </c>
      <c r="W223" s="34">
        <v>17997413</v>
      </c>
      <c r="X223" s="34">
        <v>402387512</v>
      </c>
      <c r="Y223" s="34">
        <v>298081752</v>
      </c>
      <c r="Z223" s="34">
        <v>298081752</v>
      </c>
      <c r="AA223" s="34">
        <v>298081752</v>
      </c>
    </row>
    <row r="224" spans="1:27" ht="56.25" x14ac:dyDescent="0.25">
      <c r="A224" s="31" t="s">
        <v>97</v>
      </c>
      <c r="B224" s="32" t="s">
        <v>98</v>
      </c>
      <c r="C224" s="33" t="s">
        <v>56</v>
      </c>
      <c r="D224" s="31" t="s">
        <v>51</v>
      </c>
      <c r="E224" s="31" t="s">
        <v>216</v>
      </c>
      <c r="F224" s="31" t="s">
        <v>217</v>
      </c>
      <c r="G224" s="31" t="s">
        <v>223</v>
      </c>
      <c r="H224" s="31" t="s">
        <v>57</v>
      </c>
      <c r="I224" s="31"/>
      <c r="J224" s="31"/>
      <c r="K224" s="31"/>
      <c r="L224" s="31"/>
      <c r="M224" s="31" t="s">
        <v>27</v>
      </c>
      <c r="N224" s="31" t="s">
        <v>205</v>
      </c>
      <c r="O224" s="31" t="s">
        <v>28</v>
      </c>
      <c r="P224" s="32" t="s">
        <v>58</v>
      </c>
      <c r="Q224" s="34">
        <v>95729724</v>
      </c>
      <c r="R224" s="34">
        <v>2992384855</v>
      </c>
      <c r="S224" s="34">
        <v>1445992470</v>
      </c>
      <c r="T224" s="34">
        <v>1642122109</v>
      </c>
      <c r="U224" s="34">
        <v>0</v>
      </c>
      <c r="V224" s="34">
        <v>1623737711</v>
      </c>
      <c r="W224" s="34">
        <v>18384398</v>
      </c>
      <c r="X224" s="34">
        <v>1617739475</v>
      </c>
      <c r="Y224" s="34">
        <v>58632194</v>
      </c>
      <c r="Z224" s="34">
        <v>58632194</v>
      </c>
      <c r="AA224" s="34">
        <v>58632194</v>
      </c>
    </row>
    <row r="225" spans="1:27" ht="90" x14ac:dyDescent="0.25">
      <c r="A225" s="31" t="s">
        <v>97</v>
      </c>
      <c r="B225" s="32" t="s">
        <v>98</v>
      </c>
      <c r="C225" s="33" t="s">
        <v>74</v>
      </c>
      <c r="D225" s="31" t="s">
        <v>51</v>
      </c>
      <c r="E225" s="31" t="s">
        <v>216</v>
      </c>
      <c r="F225" s="31" t="s">
        <v>217</v>
      </c>
      <c r="G225" s="31" t="s">
        <v>234</v>
      </c>
      <c r="H225" s="31" t="s">
        <v>227</v>
      </c>
      <c r="I225" s="31"/>
      <c r="J225" s="31"/>
      <c r="K225" s="31"/>
      <c r="L225" s="31"/>
      <c r="M225" s="31" t="s">
        <v>60</v>
      </c>
      <c r="N225" s="31" t="s">
        <v>212</v>
      </c>
      <c r="O225" s="31" t="s">
        <v>28</v>
      </c>
      <c r="P225" s="32" t="s">
        <v>63</v>
      </c>
      <c r="Q225" s="34">
        <v>13276920238</v>
      </c>
      <c r="R225" s="34">
        <v>0</v>
      </c>
      <c r="S225" s="34">
        <v>0</v>
      </c>
      <c r="T225" s="34">
        <v>13276920238</v>
      </c>
      <c r="U225" s="34">
        <v>0</v>
      </c>
      <c r="V225" s="34">
        <v>13276920238</v>
      </c>
      <c r="W225" s="34">
        <v>0</v>
      </c>
      <c r="X225" s="34">
        <v>13276920238</v>
      </c>
      <c r="Y225" s="34">
        <v>13276920238</v>
      </c>
      <c r="Z225" s="34">
        <v>13276920238</v>
      </c>
      <c r="AA225" s="34">
        <v>13276920238</v>
      </c>
    </row>
    <row r="226" spans="1:27" ht="90" x14ac:dyDescent="0.25">
      <c r="A226" s="31" t="s">
        <v>97</v>
      </c>
      <c r="B226" s="32" t="s">
        <v>98</v>
      </c>
      <c r="C226" s="33" t="s">
        <v>74</v>
      </c>
      <c r="D226" s="31" t="s">
        <v>51</v>
      </c>
      <c r="E226" s="31" t="s">
        <v>216</v>
      </c>
      <c r="F226" s="31" t="s">
        <v>217</v>
      </c>
      <c r="G226" s="31" t="s">
        <v>234</v>
      </c>
      <c r="H226" s="31" t="s">
        <v>227</v>
      </c>
      <c r="I226" s="31"/>
      <c r="J226" s="31"/>
      <c r="K226" s="31"/>
      <c r="L226" s="31"/>
      <c r="M226" s="31" t="s">
        <v>27</v>
      </c>
      <c r="N226" s="31" t="s">
        <v>205</v>
      </c>
      <c r="O226" s="31" t="s">
        <v>28</v>
      </c>
      <c r="P226" s="32" t="s">
        <v>63</v>
      </c>
      <c r="Q226" s="34">
        <v>0</v>
      </c>
      <c r="R226" s="34">
        <v>579783445</v>
      </c>
      <c r="S226" s="34">
        <v>31296369</v>
      </c>
      <c r="T226" s="34">
        <v>548487076</v>
      </c>
      <c r="U226" s="34">
        <v>0</v>
      </c>
      <c r="V226" s="34">
        <v>548487076</v>
      </c>
      <c r="W226" s="34">
        <v>0</v>
      </c>
      <c r="X226" s="34">
        <v>548487076</v>
      </c>
      <c r="Y226" s="34">
        <v>0</v>
      </c>
      <c r="Z226" s="34">
        <v>0</v>
      </c>
      <c r="AA226" s="34">
        <v>0</v>
      </c>
    </row>
    <row r="227" spans="1:27" ht="90" x14ac:dyDescent="0.25">
      <c r="A227" s="31" t="s">
        <v>97</v>
      </c>
      <c r="B227" s="32" t="s">
        <v>98</v>
      </c>
      <c r="C227" s="33" t="s">
        <v>62</v>
      </c>
      <c r="D227" s="31" t="s">
        <v>51</v>
      </c>
      <c r="E227" s="31" t="s">
        <v>216</v>
      </c>
      <c r="F227" s="31" t="s">
        <v>217</v>
      </c>
      <c r="G227" s="31" t="s">
        <v>226</v>
      </c>
      <c r="H227" s="31" t="s">
        <v>227</v>
      </c>
      <c r="I227" s="31"/>
      <c r="J227" s="31"/>
      <c r="K227" s="31"/>
      <c r="L227" s="31"/>
      <c r="M227" s="31" t="s">
        <v>60</v>
      </c>
      <c r="N227" s="31" t="s">
        <v>212</v>
      </c>
      <c r="O227" s="31" t="s">
        <v>28</v>
      </c>
      <c r="P227" s="32" t="s">
        <v>63</v>
      </c>
      <c r="Q227" s="34">
        <v>0</v>
      </c>
      <c r="R227" s="34">
        <v>174471835806</v>
      </c>
      <c r="S227" s="34">
        <v>25761598976</v>
      </c>
      <c r="T227" s="34">
        <v>148710236830</v>
      </c>
      <c r="U227" s="34">
        <v>0</v>
      </c>
      <c r="V227" s="34">
        <v>145302130697.38</v>
      </c>
      <c r="W227" s="34">
        <v>3408106132.6199999</v>
      </c>
      <c r="X227" s="34">
        <v>145074163104.38</v>
      </c>
      <c r="Y227" s="34">
        <v>130648412003.53999</v>
      </c>
      <c r="Z227" s="34">
        <v>130648412003.53999</v>
      </c>
      <c r="AA227" s="34">
        <v>130648412003.53999</v>
      </c>
    </row>
    <row r="228" spans="1:27" ht="90" x14ac:dyDescent="0.25">
      <c r="A228" s="31" t="s">
        <v>97</v>
      </c>
      <c r="B228" s="32" t="s">
        <v>98</v>
      </c>
      <c r="C228" s="33" t="s">
        <v>62</v>
      </c>
      <c r="D228" s="31" t="s">
        <v>51</v>
      </c>
      <c r="E228" s="31" t="s">
        <v>216</v>
      </c>
      <c r="F228" s="31" t="s">
        <v>217</v>
      </c>
      <c r="G228" s="31" t="s">
        <v>226</v>
      </c>
      <c r="H228" s="31" t="s">
        <v>227</v>
      </c>
      <c r="I228" s="31"/>
      <c r="J228" s="31"/>
      <c r="K228" s="31"/>
      <c r="L228" s="31"/>
      <c r="M228" s="31" t="s">
        <v>27</v>
      </c>
      <c r="N228" s="31" t="s">
        <v>228</v>
      </c>
      <c r="O228" s="31" t="s">
        <v>28</v>
      </c>
      <c r="P228" s="32" t="s">
        <v>63</v>
      </c>
      <c r="Q228" s="34">
        <v>0</v>
      </c>
      <c r="R228" s="34">
        <v>2087706896</v>
      </c>
      <c r="S228" s="34">
        <v>256691037</v>
      </c>
      <c r="T228" s="34">
        <v>1831015859</v>
      </c>
      <c r="U228" s="34">
        <v>0</v>
      </c>
      <c r="V228" s="34">
        <v>1831015799</v>
      </c>
      <c r="W228" s="34">
        <v>60</v>
      </c>
      <c r="X228" s="34">
        <v>1831015799</v>
      </c>
      <c r="Y228" s="34">
        <v>81706836</v>
      </c>
      <c r="Z228" s="34">
        <v>81706836</v>
      </c>
      <c r="AA228" s="34">
        <v>81706836</v>
      </c>
    </row>
    <row r="229" spans="1:27" ht="56.25" x14ac:dyDescent="0.25">
      <c r="A229" s="31" t="s">
        <v>97</v>
      </c>
      <c r="B229" s="32" t="s">
        <v>98</v>
      </c>
      <c r="C229" s="33" t="s">
        <v>64</v>
      </c>
      <c r="D229" s="31" t="s">
        <v>51</v>
      </c>
      <c r="E229" s="31" t="s">
        <v>216</v>
      </c>
      <c r="F229" s="31" t="s">
        <v>217</v>
      </c>
      <c r="G229" s="31" t="s">
        <v>226</v>
      </c>
      <c r="H229" s="31" t="s">
        <v>230</v>
      </c>
      <c r="I229" s="31"/>
      <c r="J229" s="31"/>
      <c r="K229" s="31"/>
      <c r="L229" s="31"/>
      <c r="M229" s="31" t="s">
        <v>27</v>
      </c>
      <c r="N229" s="31" t="s">
        <v>205</v>
      </c>
      <c r="O229" s="31" t="s">
        <v>28</v>
      </c>
      <c r="P229" s="32" t="s">
        <v>65</v>
      </c>
      <c r="Q229" s="34">
        <v>1857148653</v>
      </c>
      <c r="R229" s="34">
        <v>14134164516</v>
      </c>
      <c r="S229" s="34">
        <v>1908740251</v>
      </c>
      <c r="T229" s="34">
        <v>14082572918</v>
      </c>
      <c r="U229" s="34">
        <v>0</v>
      </c>
      <c r="V229" s="34">
        <v>6440811962</v>
      </c>
      <c r="W229" s="34">
        <v>7641760956</v>
      </c>
      <c r="X229" s="34">
        <v>6255357572</v>
      </c>
      <c r="Y229" s="34">
        <v>2213119293</v>
      </c>
      <c r="Z229" s="34">
        <v>2213119293</v>
      </c>
      <c r="AA229" s="34">
        <v>2213119293</v>
      </c>
    </row>
    <row r="230" spans="1:27" ht="45" x14ac:dyDescent="0.25">
      <c r="A230" s="31" t="s">
        <v>97</v>
      </c>
      <c r="B230" s="32" t="s">
        <v>98</v>
      </c>
      <c r="C230" s="33" t="s">
        <v>66</v>
      </c>
      <c r="D230" s="31" t="s">
        <v>51</v>
      </c>
      <c r="E230" s="31" t="s">
        <v>216</v>
      </c>
      <c r="F230" s="31" t="s">
        <v>217</v>
      </c>
      <c r="G230" s="31" t="s">
        <v>212</v>
      </c>
      <c r="H230" s="31" t="s">
        <v>231</v>
      </c>
      <c r="I230" s="31"/>
      <c r="J230" s="31"/>
      <c r="K230" s="31"/>
      <c r="L230" s="31"/>
      <c r="M230" s="31" t="s">
        <v>60</v>
      </c>
      <c r="N230" s="31" t="s">
        <v>232</v>
      </c>
      <c r="O230" s="31" t="s">
        <v>28</v>
      </c>
      <c r="P230" s="32" t="s">
        <v>67</v>
      </c>
      <c r="Q230" s="34">
        <v>0</v>
      </c>
      <c r="R230" s="34">
        <v>5085634923</v>
      </c>
      <c r="S230" s="34">
        <v>87514611</v>
      </c>
      <c r="T230" s="34">
        <v>4998120312</v>
      </c>
      <c r="U230" s="34">
        <v>0</v>
      </c>
      <c r="V230" s="34">
        <v>4565811729</v>
      </c>
      <c r="W230" s="34">
        <v>432308583</v>
      </c>
      <c r="X230" s="34">
        <v>3947382559</v>
      </c>
      <c r="Y230" s="34">
        <v>3181769771</v>
      </c>
      <c r="Z230" s="34">
        <v>3181769771</v>
      </c>
      <c r="AA230" s="34">
        <v>3181769771</v>
      </c>
    </row>
    <row r="231" spans="1:27" ht="45" x14ac:dyDescent="0.25">
      <c r="A231" s="31" t="s">
        <v>97</v>
      </c>
      <c r="B231" s="32" t="s">
        <v>98</v>
      </c>
      <c r="C231" s="33" t="s">
        <v>66</v>
      </c>
      <c r="D231" s="31" t="s">
        <v>51</v>
      </c>
      <c r="E231" s="31" t="s">
        <v>216</v>
      </c>
      <c r="F231" s="31" t="s">
        <v>217</v>
      </c>
      <c r="G231" s="31" t="s">
        <v>212</v>
      </c>
      <c r="H231" s="31" t="s">
        <v>231</v>
      </c>
      <c r="I231" s="31"/>
      <c r="J231" s="31"/>
      <c r="K231" s="31"/>
      <c r="L231" s="31"/>
      <c r="M231" s="31" t="s">
        <v>27</v>
      </c>
      <c r="N231" s="31" t="s">
        <v>229</v>
      </c>
      <c r="O231" s="31" t="s">
        <v>28</v>
      </c>
      <c r="P231" s="32" t="s">
        <v>67</v>
      </c>
      <c r="Q231" s="34">
        <v>169512238</v>
      </c>
      <c r="R231" s="34">
        <v>10408240504</v>
      </c>
      <c r="S231" s="34">
        <v>362530082</v>
      </c>
      <c r="T231" s="34">
        <v>10215222660</v>
      </c>
      <c r="U231" s="34">
        <v>0</v>
      </c>
      <c r="V231" s="34">
        <v>10142532000</v>
      </c>
      <c r="W231" s="34">
        <v>72690660</v>
      </c>
      <c r="X231" s="34">
        <v>8780489443</v>
      </c>
      <c r="Y231" s="34">
        <v>7072760752</v>
      </c>
      <c r="Z231" s="34">
        <v>7072760752</v>
      </c>
      <c r="AA231" s="34">
        <v>7072760752</v>
      </c>
    </row>
    <row r="232" spans="1:27" ht="45" x14ac:dyDescent="0.25">
      <c r="A232" s="31" t="s">
        <v>97</v>
      </c>
      <c r="B232" s="32" t="s">
        <v>98</v>
      </c>
      <c r="C232" s="33" t="s">
        <v>66</v>
      </c>
      <c r="D232" s="31" t="s">
        <v>51</v>
      </c>
      <c r="E232" s="31" t="s">
        <v>216</v>
      </c>
      <c r="F232" s="31" t="s">
        <v>217</v>
      </c>
      <c r="G232" s="31" t="s">
        <v>212</v>
      </c>
      <c r="H232" s="31" t="s">
        <v>231</v>
      </c>
      <c r="I232" s="31"/>
      <c r="J232" s="31"/>
      <c r="K232" s="31"/>
      <c r="L232" s="31"/>
      <c r="M232" s="31" t="s">
        <v>27</v>
      </c>
      <c r="N232" s="31" t="s">
        <v>205</v>
      </c>
      <c r="O232" s="31" t="s">
        <v>28</v>
      </c>
      <c r="P232" s="32" t="s">
        <v>67</v>
      </c>
      <c r="Q232" s="34">
        <v>1857702714</v>
      </c>
      <c r="R232" s="34">
        <v>370236157</v>
      </c>
      <c r="S232" s="34">
        <v>7823934</v>
      </c>
      <c r="T232" s="34">
        <v>2220114937</v>
      </c>
      <c r="U232" s="34">
        <v>0</v>
      </c>
      <c r="V232" s="34">
        <v>2191993997</v>
      </c>
      <c r="W232" s="34">
        <v>28120940</v>
      </c>
      <c r="X232" s="34">
        <v>2141336586</v>
      </c>
      <c r="Y232" s="34">
        <v>1553411735</v>
      </c>
      <c r="Z232" s="34">
        <v>1553411735</v>
      </c>
      <c r="AA232" s="34">
        <v>1553411735</v>
      </c>
    </row>
    <row r="233" spans="1:27" ht="56.25" x14ac:dyDescent="0.25">
      <c r="A233" s="31" t="s">
        <v>97</v>
      </c>
      <c r="B233" s="32" t="s">
        <v>98</v>
      </c>
      <c r="C233" s="33" t="s">
        <v>68</v>
      </c>
      <c r="D233" s="31" t="s">
        <v>51</v>
      </c>
      <c r="E233" s="31" t="s">
        <v>233</v>
      </c>
      <c r="F233" s="31" t="s">
        <v>217</v>
      </c>
      <c r="G233" s="31" t="s">
        <v>218</v>
      </c>
      <c r="H233" s="31" t="s">
        <v>230</v>
      </c>
      <c r="I233" s="31"/>
      <c r="J233" s="31"/>
      <c r="K233" s="31"/>
      <c r="L233" s="31"/>
      <c r="M233" s="31" t="s">
        <v>27</v>
      </c>
      <c r="N233" s="31" t="s">
        <v>205</v>
      </c>
      <c r="O233" s="31" t="s">
        <v>28</v>
      </c>
      <c r="P233" s="32" t="s">
        <v>65</v>
      </c>
      <c r="Q233" s="34">
        <v>53413409</v>
      </c>
      <c r="R233" s="34">
        <v>1920466</v>
      </c>
      <c r="S233" s="34">
        <v>1920466</v>
      </c>
      <c r="T233" s="34">
        <v>53413409</v>
      </c>
      <c r="U233" s="34">
        <v>0</v>
      </c>
      <c r="V233" s="34">
        <v>53413409</v>
      </c>
      <c r="W233" s="34">
        <v>0</v>
      </c>
      <c r="X233" s="34">
        <v>51424937</v>
      </c>
      <c r="Y233" s="34">
        <v>39058871</v>
      </c>
      <c r="Z233" s="34">
        <v>39058871</v>
      </c>
      <c r="AA233" s="34">
        <v>39058871</v>
      </c>
    </row>
    <row r="234" spans="1:27" ht="45" x14ac:dyDescent="0.25">
      <c r="A234" s="31" t="s">
        <v>97</v>
      </c>
      <c r="B234" s="32" t="s">
        <v>98</v>
      </c>
      <c r="C234" s="33" t="s">
        <v>69</v>
      </c>
      <c r="D234" s="31" t="s">
        <v>51</v>
      </c>
      <c r="E234" s="31" t="s">
        <v>233</v>
      </c>
      <c r="F234" s="31" t="s">
        <v>217</v>
      </c>
      <c r="G234" s="31" t="s">
        <v>220</v>
      </c>
      <c r="H234" s="31" t="s">
        <v>70</v>
      </c>
      <c r="I234" s="31"/>
      <c r="J234" s="31"/>
      <c r="K234" s="31"/>
      <c r="L234" s="31"/>
      <c r="M234" s="31" t="s">
        <v>27</v>
      </c>
      <c r="N234" s="31" t="s">
        <v>205</v>
      </c>
      <c r="O234" s="31" t="s">
        <v>28</v>
      </c>
      <c r="P234" s="32" t="s">
        <v>71</v>
      </c>
      <c r="Q234" s="34">
        <v>1986330235</v>
      </c>
      <c r="R234" s="34">
        <v>1835275984</v>
      </c>
      <c r="S234" s="34">
        <v>21400673</v>
      </c>
      <c r="T234" s="34">
        <v>3800205546</v>
      </c>
      <c r="U234" s="34">
        <v>0</v>
      </c>
      <c r="V234" s="34">
        <v>3795995746</v>
      </c>
      <c r="W234" s="34">
        <v>4209800</v>
      </c>
      <c r="X234" s="34">
        <v>2397027134</v>
      </c>
      <c r="Y234" s="34">
        <v>1706835350</v>
      </c>
      <c r="Z234" s="34">
        <v>1706835350</v>
      </c>
      <c r="AA234" s="34">
        <v>1706835350</v>
      </c>
    </row>
    <row r="235" spans="1:27" ht="22.5" x14ac:dyDescent="0.25">
      <c r="A235" s="31" t="s">
        <v>99</v>
      </c>
      <c r="B235" s="32" t="s">
        <v>100</v>
      </c>
      <c r="C235" s="33" t="s">
        <v>34</v>
      </c>
      <c r="D235" s="31" t="s">
        <v>26</v>
      </c>
      <c r="E235" s="31" t="s">
        <v>206</v>
      </c>
      <c r="F235" s="31"/>
      <c r="G235" s="31"/>
      <c r="H235" s="31"/>
      <c r="I235" s="31"/>
      <c r="J235" s="31"/>
      <c r="K235" s="31"/>
      <c r="L235" s="31"/>
      <c r="M235" s="31" t="s">
        <v>27</v>
      </c>
      <c r="N235" s="31" t="s">
        <v>205</v>
      </c>
      <c r="O235" s="31" t="s">
        <v>28</v>
      </c>
      <c r="P235" s="32" t="s">
        <v>35</v>
      </c>
      <c r="Q235" s="34">
        <v>14495077</v>
      </c>
      <c r="R235" s="34">
        <v>50798175</v>
      </c>
      <c r="S235" s="34">
        <v>724156</v>
      </c>
      <c r="T235" s="34">
        <v>64569096</v>
      </c>
      <c r="U235" s="34">
        <v>0</v>
      </c>
      <c r="V235" s="34">
        <v>64502931</v>
      </c>
      <c r="W235" s="34">
        <v>66165</v>
      </c>
      <c r="X235" s="34">
        <v>61421477</v>
      </c>
      <c r="Y235" s="34">
        <v>43194881</v>
      </c>
      <c r="Z235" s="34">
        <v>43194881</v>
      </c>
      <c r="AA235" s="34">
        <v>43194881</v>
      </c>
    </row>
    <row r="236" spans="1:27" ht="22.5" x14ac:dyDescent="0.25">
      <c r="A236" s="31" t="s">
        <v>99</v>
      </c>
      <c r="B236" s="32" t="s">
        <v>100</v>
      </c>
      <c r="C236" s="33" t="s">
        <v>44</v>
      </c>
      <c r="D236" s="31" t="s">
        <v>26</v>
      </c>
      <c r="E236" s="31" t="s">
        <v>215</v>
      </c>
      <c r="F236" s="31" t="s">
        <v>204</v>
      </c>
      <c r="G236" s="31"/>
      <c r="H236" s="31"/>
      <c r="I236" s="31"/>
      <c r="J236" s="31"/>
      <c r="K236" s="31"/>
      <c r="L236" s="31"/>
      <c r="M236" s="31" t="s">
        <v>27</v>
      </c>
      <c r="N236" s="31" t="s">
        <v>205</v>
      </c>
      <c r="O236" s="31" t="s">
        <v>28</v>
      </c>
      <c r="P236" s="32" t="s">
        <v>45</v>
      </c>
      <c r="Q236" s="34">
        <v>0</v>
      </c>
      <c r="R236" s="34">
        <v>86643167</v>
      </c>
      <c r="S236" s="34">
        <v>5137519</v>
      </c>
      <c r="T236" s="34">
        <v>81505648</v>
      </c>
      <c r="U236" s="34">
        <v>0</v>
      </c>
      <c r="V236" s="34">
        <v>81505648</v>
      </c>
      <c r="W236" s="34">
        <v>0</v>
      </c>
      <c r="X236" s="34">
        <v>81505648</v>
      </c>
      <c r="Y236" s="34">
        <v>81505648</v>
      </c>
      <c r="Z236" s="34">
        <v>81505648</v>
      </c>
      <c r="AA236" s="34">
        <v>81505648</v>
      </c>
    </row>
    <row r="237" spans="1:27" ht="78.75" x14ac:dyDescent="0.25">
      <c r="A237" s="31" t="s">
        <v>99</v>
      </c>
      <c r="B237" s="32" t="s">
        <v>100</v>
      </c>
      <c r="C237" s="33" t="s">
        <v>50</v>
      </c>
      <c r="D237" s="31" t="s">
        <v>51</v>
      </c>
      <c r="E237" s="31" t="s">
        <v>216</v>
      </c>
      <c r="F237" s="31" t="s">
        <v>217</v>
      </c>
      <c r="G237" s="31" t="s">
        <v>218</v>
      </c>
      <c r="H237" s="31" t="s">
        <v>219</v>
      </c>
      <c r="I237" s="31"/>
      <c r="J237" s="31"/>
      <c r="K237" s="31"/>
      <c r="L237" s="31"/>
      <c r="M237" s="31" t="s">
        <v>27</v>
      </c>
      <c r="N237" s="31" t="s">
        <v>205</v>
      </c>
      <c r="O237" s="31" t="s">
        <v>28</v>
      </c>
      <c r="P237" s="32" t="s">
        <v>52</v>
      </c>
      <c r="Q237" s="34">
        <v>1785061683</v>
      </c>
      <c r="R237" s="34">
        <v>0</v>
      </c>
      <c r="S237" s="34">
        <v>73030215</v>
      </c>
      <c r="T237" s="34">
        <v>1712031468</v>
      </c>
      <c r="U237" s="34">
        <v>0</v>
      </c>
      <c r="V237" s="34">
        <v>1711998471</v>
      </c>
      <c r="W237" s="34">
        <v>32997</v>
      </c>
      <c r="X237" s="34">
        <v>1711998471</v>
      </c>
      <c r="Y237" s="34">
        <v>1425270976</v>
      </c>
      <c r="Z237" s="34">
        <v>1425270976</v>
      </c>
      <c r="AA237" s="34">
        <v>1425270976</v>
      </c>
    </row>
    <row r="238" spans="1:27" ht="78.75" x14ac:dyDescent="0.25">
      <c r="A238" s="31" t="s">
        <v>99</v>
      </c>
      <c r="B238" s="32" t="s">
        <v>100</v>
      </c>
      <c r="C238" s="33" t="s">
        <v>53</v>
      </c>
      <c r="D238" s="31" t="s">
        <v>51</v>
      </c>
      <c r="E238" s="31" t="s">
        <v>216</v>
      </c>
      <c r="F238" s="31" t="s">
        <v>217</v>
      </c>
      <c r="G238" s="31" t="s">
        <v>220</v>
      </c>
      <c r="H238" s="31" t="s">
        <v>219</v>
      </c>
      <c r="I238" s="31"/>
      <c r="J238" s="31"/>
      <c r="K238" s="31"/>
      <c r="L238" s="31"/>
      <c r="M238" s="31" t="s">
        <v>27</v>
      </c>
      <c r="N238" s="31" t="s">
        <v>205</v>
      </c>
      <c r="O238" s="31" t="s">
        <v>28</v>
      </c>
      <c r="P238" s="32" t="s">
        <v>52</v>
      </c>
      <c r="Q238" s="34">
        <v>427225851</v>
      </c>
      <c r="R238" s="34">
        <v>0</v>
      </c>
      <c r="S238" s="34">
        <v>88184834</v>
      </c>
      <c r="T238" s="34">
        <v>339041017</v>
      </c>
      <c r="U238" s="34">
        <v>0</v>
      </c>
      <c r="V238" s="34">
        <v>339041017</v>
      </c>
      <c r="W238" s="34">
        <v>0</v>
      </c>
      <c r="X238" s="34">
        <v>339041017</v>
      </c>
      <c r="Y238" s="34">
        <v>308443326</v>
      </c>
      <c r="Z238" s="34">
        <v>308443326</v>
      </c>
      <c r="AA238" s="34">
        <v>308443326</v>
      </c>
    </row>
    <row r="239" spans="1:27" ht="56.25" x14ac:dyDescent="0.25">
      <c r="A239" s="31" t="s">
        <v>99</v>
      </c>
      <c r="B239" s="32" t="s">
        <v>100</v>
      </c>
      <c r="C239" s="33" t="s">
        <v>54</v>
      </c>
      <c r="D239" s="31" t="s">
        <v>51</v>
      </c>
      <c r="E239" s="31" t="s">
        <v>216</v>
      </c>
      <c r="F239" s="31" t="s">
        <v>217</v>
      </c>
      <c r="G239" s="31" t="s">
        <v>221</v>
      </c>
      <c r="H239" s="31" t="s">
        <v>222</v>
      </c>
      <c r="I239" s="31"/>
      <c r="J239" s="31"/>
      <c r="K239" s="31"/>
      <c r="L239" s="31"/>
      <c r="M239" s="31" t="s">
        <v>27</v>
      </c>
      <c r="N239" s="31" t="s">
        <v>205</v>
      </c>
      <c r="O239" s="31" t="s">
        <v>28</v>
      </c>
      <c r="P239" s="32" t="s">
        <v>55</v>
      </c>
      <c r="Q239" s="34">
        <v>386050000</v>
      </c>
      <c r="R239" s="34">
        <v>40147981</v>
      </c>
      <c r="S239" s="34">
        <v>153392112</v>
      </c>
      <c r="T239" s="34">
        <v>272805869</v>
      </c>
      <c r="U239" s="34">
        <v>0</v>
      </c>
      <c r="V239" s="34">
        <v>246018366</v>
      </c>
      <c r="W239" s="34">
        <v>26787503</v>
      </c>
      <c r="X239" s="34">
        <v>241349629</v>
      </c>
      <c r="Y239" s="34">
        <v>142125418</v>
      </c>
      <c r="Z239" s="34">
        <v>142125418</v>
      </c>
      <c r="AA239" s="34">
        <v>142125418</v>
      </c>
    </row>
    <row r="240" spans="1:27" ht="56.25" x14ac:dyDescent="0.25">
      <c r="A240" s="31" t="s">
        <v>99</v>
      </c>
      <c r="B240" s="32" t="s">
        <v>100</v>
      </c>
      <c r="C240" s="33" t="s">
        <v>56</v>
      </c>
      <c r="D240" s="31" t="s">
        <v>51</v>
      </c>
      <c r="E240" s="31" t="s">
        <v>216</v>
      </c>
      <c r="F240" s="31" t="s">
        <v>217</v>
      </c>
      <c r="G240" s="31" t="s">
        <v>223</v>
      </c>
      <c r="H240" s="31" t="s">
        <v>57</v>
      </c>
      <c r="I240" s="31"/>
      <c r="J240" s="31"/>
      <c r="K240" s="31"/>
      <c r="L240" s="31"/>
      <c r="M240" s="31" t="s">
        <v>27</v>
      </c>
      <c r="N240" s="31" t="s">
        <v>205</v>
      </c>
      <c r="O240" s="31" t="s">
        <v>28</v>
      </c>
      <c r="P240" s="32" t="s">
        <v>58</v>
      </c>
      <c r="Q240" s="34">
        <v>16928668296</v>
      </c>
      <c r="R240" s="34">
        <v>50471673187</v>
      </c>
      <c r="S240" s="34">
        <v>1900653984</v>
      </c>
      <c r="T240" s="34">
        <v>65499687499</v>
      </c>
      <c r="U240" s="34">
        <v>0</v>
      </c>
      <c r="V240" s="34">
        <v>65428220818.720001</v>
      </c>
      <c r="W240" s="34">
        <v>71466680.280000001</v>
      </c>
      <c r="X240" s="34">
        <v>65411176247.720001</v>
      </c>
      <c r="Y240" s="34">
        <v>51645063763.730003</v>
      </c>
      <c r="Z240" s="34">
        <v>51645063763.730003</v>
      </c>
      <c r="AA240" s="34">
        <v>51645063763.730003</v>
      </c>
    </row>
    <row r="241" spans="1:27" ht="90" x14ac:dyDescent="0.25">
      <c r="A241" s="31" t="s">
        <v>99</v>
      </c>
      <c r="B241" s="32" t="s">
        <v>100</v>
      </c>
      <c r="C241" s="33" t="s">
        <v>74</v>
      </c>
      <c r="D241" s="31" t="s">
        <v>51</v>
      </c>
      <c r="E241" s="31" t="s">
        <v>216</v>
      </c>
      <c r="F241" s="31" t="s">
        <v>217</v>
      </c>
      <c r="G241" s="31" t="s">
        <v>234</v>
      </c>
      <c r="H241" s="31" t="s">
        <v>227</v>
      </c>
      <c r="I241" s="31"/>
      <c r="J241" s="31"/>
      <c r="K241" s="31"/>
      <c r="L241" s="31"/>
      <c r="M241" s="31" t="s">
        <v>60</v>
      </c>
      <c r="N241" s="31" t="s">
        <v>212</v>
      </c>
      <c r="O241" s="31" t="s">
        <v>28</v>
      </c>
      <c r="P241" s="32" t="s">
        <v>63</v>
      </c>
      <c r="Q241" s="34">
        <v>43338804827</v>
      </c>
      <c r="R241" s="34">
        <v>3671241151</v>
      </c>
      <c r="S241" s="34">
        <v>26707227907</v>
      </c>
      <c r="T241" s="34">
        <v>20302818071</v>
      </c>
      <c r="U241" s="34">
        <v>0</v>
      </c>
      <c r="V241" s="34">
        <v>20299522172</v>
      </c>
      <c r="W241" s="34">
        <v>3295899</v>
      </c>
      <c r="X241" s="34">
        <v>19788207092</v>
      </c>
      <c r="Y241" s="34">
        <v>18846370234</v>
      </c>
      <c r="Z241" s="34">
        <v>18846370234</v>
      </c>
      <c r="AA241" s="34">
        <v>18846370234</v>
      </c>
    </row>
    <row r="242" spans="1:27" ht="90" x14ac:dyDescent="0.25">
      <c r="A242" s="31" t="s">
        <v>99</v>
      </c>
      <c r="B242" s="32" t="s">
        <v>100</v>
      </c>
      <c r="C242" s="33" t="s">
        <v>74</v>
      </c>
      <c r="D242" s="31" t="s">
        <v>51</v>
      </c>
      <c r="E242" s="31" t="s">
        <v>216</v>
      </c>
      <c r="F242" s="31" t="s">
        <v>217</v>
      </c>
      <c r="G242" s="31" t="s">
        <v>234</v>
      </c>
      <c r="H242" s="31" t="s">
        <v>227</v>
      </c>
      <c r="I242" s="31"/>
      <c r="J242" s="31"/>
      <c r="K242" s="31"/>
      <c r="L242" s="31"/>
      <c r="M242" s="31" t="s">
        <v>27</v>
      </c>
      <c r="N242" s="31" t="s">
        <v>205</v>
      </c>
      <c r="O242" s="31" t="s">
        <v>28</v>
      </c>
      <c r="P242" s="32" t="s">
        <v>63</v>
      </c>
      <c r="Q242" s="34">
        <v>0</v>
      </c>
      <c r="R242" s="34">
        <v>1530504</v>
      </c>
      <c r="S242" s="34">
        <v>0</v>
      </c>
      <c r="T242" s="34">
        <v>1530504</v>
      </c>
      <c r="U242" s="34">
        <v>0</v>
      </c>
      <c r="V242" s="34">
        <v>0</v>
      </c>
      <c r="W242" s="34">
        <v>1530504</v>
      </c>
      <c r="X242" s="34">
        <v>0</v>
      </c>
      <c r="Y242" s="34">
        <v>0</v>
      </c>
      <c r="Z242" s="34">
        <v>0</v>
      </c>
      <c r="AA242" s="34">
        <v>0</v>
      </c>
    </row>
    <row r="243" spans="1:27" ht="90" x14ac:dyDescent="0.25">
      <c r="A243" s="31" t="s">
        <v>99</v>
      </c>
      <c r="B243" s="32" t="s">
        <v>100</v>
      </c>
      <c r="C243" s="33" t="s">
        <v>62</v>
      </c>
      <c r="D243" s="31" t="s">
        <v>51</v>
      </c>
      <c r="E243" s="31" t="s">
        <v>216</v>
      </c>
      <c r="F243" s="31" t="s">
        <v>217</v>
      </c>
      <c r="G243" s="31" t="s">
        <v>226</v>
      </c>
      <c r="H243" s="31" t="s">
        <v>227</v>
      </c>
      <c r="I243" s="31"/>
      <c r="J243" s="31"/>
      <c r="K243" s="31"/>
      <c r="L243" s="31"/>
      <c r="M243" s="31" t="s">
        <v>60</v>
      </c>
      <c r="N243" s="31" t="s">
        <v>212</v>
      </c>
      <c r="O243" s="31" t="s">
        <v>28</v>
      </c>
      <c r="P243" s="32" t="s">
        <v>63</v>
      </c>
      <c r="Q243" s="34">
        <v>0</v>
      </c>
      <c r="R243" s="34">
        <v>690375979571.31995</v>
      </c>
      <c r="S243" s="34">
        <v>119802050293.32001</v>
      </c>
      <c r="T243" s="34">
        <v>570573929278</v>
      </c>
      <c r="U243" s="34">
        <v>0</v>
      </c>
      <c r="V243" s="34">
        <v>563155774441.87</v>
      </c>
      <c r="W243" s="34">
        <v>7418154836.1300001</v>
      </c>
      <c r="X243" s="34">
        <v>549678831228.12</v>
      </c>
      <c r="Y243" s="34">
        <v>237323763893.29999</v>
      </c>
      <c r="Z243" s="34">
        <v>237323763893.29999</v>
      </c>
      <c r="AA243" s="34">
        <v>237323763893.29999</v>
      </c>
    </row>
    <row r="244" spans="1:27" ht="90" x14ac:dyDescent="0.25">
      <c r="A244" s="31" t="s">
        <v>99</v>
      </c>
      <c r="B244" s="32" t="s">
        <v>100</v>
      </c>
      <c r="C244" s="33" t="s">
        <v>62</v>
      </c>
      <c r="D244" s="31" t="s">
        <v>51</v>
      </c>
      <c r="E244" s="31" t="s">
        <v>216</v>
      </c>
      <c r="F244" s="31" t="s">
        <v>217</v>
      </c>
      <c r="G244" s="31" t="s">
        <v>226</v>
      </c>
      <c r="H244" s="31" t="s">
        <v>227</v>
      </c>
      <c r="I244" s="31"/>
      <c r="J244" s="31"/>
      <c r="K244" s="31"/>
      <c r="L244" s="31"/>
      <c r="M244" s="31" t="s">
        <v>27</v>
      </c>
      <c r="N244" s="31" t="s">
        <v>228</v>
      </c>
      <c r="O244" s="31" t="s">
        <v>28</v>
      </c>
      <c r="P244" s="32" t="s">
        <v>63</v>
      </c>
      <c r="Q244" s="34">
        <v>0</v>
      </c>
      <c r="R244" s="34">
        <v>6000000</v>
      </c>
      <c r="S244" s="34">
        <v>6000000</v>
      </c>
      <c r="T244" s="34">
        <v>0</v>
      </c>
      <c r="U244" s="34">
        <v>0</v>
      </c>
      <c r="V244" s="34">
        <v>0</v>
      </c>
      <c r="W244" s="34">
        <v>0</v>
      </c>
      <c r="X244" s="34">
        <v>0</v>
      </c>
      <c r="Y244" s="34">
        <v>0</v>
      </c>
      <c r="Z244" s="34">
        <v>0</v>
      </c>
      <c r="AA244" s="34">
        <v>0</v>
      </c>
    </row>
    <row r="245" spans="1:27" ht="90" x14ac:dyDescent="0.25">
      <c r="A245" s="31" t="s">
        <v>99</v>
      </c>
      <c r="B245" s="32" t="s">
        <v>100</v>
      </c>
      <c r="C245" s="33" t="s">
        <v>62</v>
      </c>
      <c r="D245" s="31" t="s">
        <v>51</v>
      </c>
      <c r="E245" s="31" t="s">
        <v>216</v>
      </c>
      <c r="F245" s="31" t="s">
        <v>217</v>
      </c>
      <c r="G245" s="31" t="s">
        <v>226</v>
      </c>
      <c r="H245" s="31" t="s">
        <v>227</v>
      </c>
      <c r="I245" s="31"/>
      <c r="J245" s="31"/>
      <c r="K245" s="31"/>
      <c r="L245" s="31"/>
      <c r="M245" s="31" t="s">
        <v>27</v>
      </c>
      <c r="N245" s="31" t="s">
        <v>229</v>
      </c>
      <c r="O245" s="31" t="s">
        <v>28</v>
      </c>
      <c r="P245" s="32" t="s">
        <v>63</v>
      </c>
      <c r="Q245" s="34">
        <v>0</v>
      </c>
      <c r="R245" s="34">
        <v>11383476427</v>
      </c>
      <c r="S245" s="34">
        <v>0</v>
      </c>
      <c r="T245" s="34">
        <v>11383476427</v>
      </c>
      <c r="U245" s="34">
        <v>0</v>
      </c>
      <c r="V245" s="34">
        <v>9818897053</v>
      </c>
      <c r="W245" s="34">
        <v>1564579374</v>
      </c>
      <c r="X245" s="34">
        <v>4266384078</v>
      </c>
      <c r="Y245" s="34">
        <v>0</v>
      </c>
      <c r="Z245" s="34">
        <v>0</v>
      </c>
      <c r="AA245" s="34">
        <v>0</v>
      </c>
    </row>
    <row r="246" spans="1:27" ht="56.25" x14ac:dyDescent="0.25">
      <c r="A246" s="31" t="s">
        <v>99</v>
      </c>
      <c r="B246" s="32" t="s">
        <v>100</v>
      </c>
      <c r="C246" s="33" t="s">
        <v>64</v>
      </c>
      <c r="D246" s="31" t="s">
        <v>51</v>
      </c>
      <c r="E246" s="31" t="s">
        <v>216</v>
      </c>
      <c r="F246" s="31" t="s">
        <v>217</v>
      </c>
      <c r="G246" s="31" t="s">
        <v>226</v>
      </c>
      <c r="H246" s="31" t="s">
        <v>230</v>
      </c>
      <c r="I246" s="31"/>
      <c r="J246" s="31"/>
      <c r="K246" s="31"/>
      <c r="L246" s="31"/>
      <c r="M246" s="31" t="s">
        <v>27</v>
      </c>
      <c r="N246" s="31" t="s">
        <v>205</v>
      </c>
      <c r="O246" s="31" t="s">
        <v>28</v>
      </c>
      <c r="P246" s="32" t="s">
        <v>65</v>
      </c>
      <c r="Q246" s="34">
        <v>2429416817</v>
      </c>
      <c r="R246" s="34">
        <v>93809189218</v>
      </c>
      <c r="S246" s="34">
        <v>5654327052</v>
      </c>
      <c r="T246" s="34">
        <v>90584278983</v>
      </c>
      <c r="U246" s="34">
        <v>0</v>
      </c>
      <c r="V246" s="34">
        <v>89533792914.830002</v>
      </c>
      <c r="W246" s="34">
        <v>1050486068.17</v>
      </c>
      <c r="X246" s="34">
        <v>86060083670.130005</v>
      </c>
      <c r="Y246" s="34">
        <v>44712750091.470001</v>
      </c>
      <c r="Z246" s="34">
        <v>44608577977.470001</v>
      </c>
      <c r="AA246" s="34">
        <v>44608577977.470001</v>
      </c>
    </row>
    <row r="247" spans="1:27" ht="45" x14ac:dyDescent="0.25">
      <c r="A247" s="31" t="s">
        <v>99</v>
      </c>
      <c r="B247" s="32" t="s">
        <v>100</v>
      </c>
      <c r="C247" s="33" t="s">
        <v>66</v>
      </c>
      <c r="D247" s="31" t="s">
        <v>51</v>
      </c>
      <c r="E247" s="31" t="s">
        <v>216</v>
      </c>
      <c r="F247" s="31" t="s">
        <v>217</v>
      </c>
      <c r="G247" s="31" t="s">
        <v>212</v>
      </c>
      <c r="H247" s="31" t="s">
        <v>231</v>
      </c>
      <c r="I247" s="31"/>
      <c r="J247" s="31"/>
      <c r="K247" s="31"/>
      <c r="L247" s="31"/>
      <c r="M247" s="31" t="s">
        <v>60</v>
      </c>
      <c r="N247" s="31" t="s">
        <v>232</v>
      </c>
      <c r="O247" s="31" t="s">
        <v>28</v>
      </c>
      <c r="P247" s="32" t="s">
        <v>67</v>
      </c>
      <c r="Q247" s="34">
        <v>0</v>
      </c>
      <c r="R247" s="34">
        <v>1763067587</v>
      </c>
      <c r="S247" s="34">
        <v>0</v>
      </c>
      <c r="T247" s="34">
        <v>1763067587</v>
      </c>
      <c r="U247" s="34">
        <v>0</v>
      </c>
      <c r="V247" s="34">
        <v>1600657195</v>
      </c>
      <c r="W247" s="34">
        <v>162410392</v>
      </c>
      <c r="X247" s="34">
        <v>1600657195</v>
      </c>
      <c r="Y247" s="34">
        <v>836255232</v>
      </c>
      <c r="Z247" s="34">
        <v>836255232</v>
      </c>
      <c r="AA247" s="34">
        <v>836255232</v>
      </c>
    </row>
    <row r="248" spans="1:27" ht="45" x14ac:dyDescent="0.25">
      <c r="A248" s="31" t="s">
        <v>99</v>
      </c>
      <c r="B248" s="32" t="s">
        <v>100</v>
      </c>
      <c r="C248" s="33" t="s">
        <v>66</v>
      </c>
      <c r="D248" s="31" t="s">
        <v>51</v>
      </c>
      <c r="E248" s="31" t="s">
        <v>216</v>
      </c>
      <c r="F248" s="31" t="s">
        <v>217</v>
      </c>
      <c r="G248" s="31" t="s">
        <v>212</v>
      </c>
      <c r="H248" s="31" t="s">
        <v>231</v>
      </c>
      <c r="I248" s="31"/>
      <c r="J248" s="31"/>
      <c r="K248" s="31"/>
      <c r="L248" s="31"/>
      <c r="M248" s="31" t="s">
        <v>27</v>
      </c>
      <c r="N248" s="31" t="s">
        <v>229</v>
      </c>
      <c r="O248" s="31" t="s">
        <v>28</v>
      </c>
      <c r="P248" s="32" t="s">
        <v>67</v>
      </c>
      <c r="Q248" s="34">
        <v>655592</v>
      </c>
      <c r="R248" s="34">
        <v>1035722366</v>
      </c>
      <c r="S248" s="34">
        <v>0</v>
      </c>
      <c r="T248" s="34">
        <v>1036377958</v>
      </c>
      <c r="U248" s="34">
        <v>0</v>
      </c>
      <c r="V248" s="34">
        <v>474145249</v>
      </c>
      <c r="W248" s="34">
        <v>562232709</v>
      </c>
      <c r="X248" s="34">
        <v>337602637</v>
      </c>
      <c r="Y248" s="34">
        <v>168583050</v>
      </c>
      <c r="Z248" s="34">
        <v>168583050</v>
      </c>
      <c r="AA248" s="34">
        <v>168583050</v>
      </c>
    </row>
    <row r="249" spans="1:27" ht="45" x14ac:dyDescent="0.25">
      <c r="A249" s="31" t="s">
        <v>99</v>
      </c>
      <c r="B249" s="32" t="s">
        <v>100</v>
      </c>
      <c r="C249" s="33" t="s">
        <v>66</v>
      </c>
      <c r="D249" s="31" t="s">
        <v>51</v>
      </c>
      <c r="E249" s="31" t="s">
        <v>216</v>
      </c>
      <c r="F249" s="31" t="s">
        <v>217</v>
      </c>
      <c r="G249" s="31" t="s">
        <v>212</v>
      </c>
      <c r="H249" s="31" t="s">
        <v>231</v>
      </c>
      <c r="I249" s="31"/>
      <c r="J249" s="31"/>
      <c r="K249" s="31"/>
      <c r="L249" s="31"/>
      <c r="M249" s="31" t="s">
        <v>27</v>
      </c>
      <c r="N249" s="31" t="s">
        <v>205</v>
      </c>
      <c r="O249" s="31" t="s">
        <v>28</v>
      </c>
      <c r="P249" s="32" t="s">
        <v>67</v>
      </c>
      <c r="Q249" s="34">
        <v>1682442369</v>
      </c>
      <c r="R249" s="34">
        <v>5264235244</v>
      </c>
      <c r="S249" s="34">
        <v>0</v>
      </c>
      <c r="T249" s="34">
        <v>6946677613</v>
      </c>
      <c r="U249" s="34">
        <v>0</v>
      </c>
      <c r="V249" s="34">
        <v>6730770630</v>
      </c>
      <c r="W249" s="34">
        <v>215906983</v>
      </c>
      <c r="X249" s="34">
        <v>6349525377</v>
      </c>
      <c r="Y249" s="34">
        <v>3639479867.5</v>
      </c>
      <c r="Z249" s="34">
        <v>3639479867.5</v>
      </c>
      <c r="AA249" s="34">
        <v>3639479867.5</v>
      </c>
    </row>
    <row r="250" spans="1:27" ht="56.25" x14ac:dyDescent="0.25">
      <c r="A250" s="31" t="s">
        <v>99</v>
      </c>
      <c r="B250" s="32" t="s">
        <v>100</v>
      </c>
      <c r="C250" s="33" t="s">
        <v>68</v>
      </c>
      <c r="D250" s="31" t="s">
        <v>51</v>
      </c>
      <c r="E250" s="31" t="s">
        <v>233</v>
      </c>
      <c r="F250" s="31" t="s">
        <v>217</v>
      </c>
      <c r="G250" s="31" t="s">
        <v>218</v>
      </c>
      <c r="H250" s="31" t="s">
        <v>230</v>
      </c>
      <c r="I250" s="31"/>
      <c r="J250" s="31"/>
      <c r="K250" s="31"/>
      <c r="L250" s="31"/>
      <c r="M250" s="31" t="s">
        <v>27</v>
      </c>
      <c r="N250" s="31" t="s">
        <v>205</v>
      </c>
      <c r="O250" s="31" t="s">
        <v>28</v>
      </c>
      <c r="P250" s="32" t="s">
        <v>65</v>
      </c>
      <c r="Q250" s="34">
        <v>67491246</v>
      </c>
      <c r="R250" s="34">
        <v>0</v>
      </c>
      <c r="S250" s="34">
        <v>0</v>
      </c>
      <c r="T250" s="34">
        <v>67491246</v>
      </c>
      <c r="U250" s="34">
        <v>0</v>
      </c>
      <c r="V250" s="34">
        <v>57190474</v>
      </c>
      <c r="W250" s="34">
        <v>10300772</v>
      </c>
      <c r="X250" s="34">
        <v>53866575</v>
      </c>
      <c r="Y250" s="34">
        <v>37972134</v>
      </c>
      <c r="Z250" s="34">
        <v>37972134</v>
      </c>
      <c r="AA250" s="34">
        <v>37972134</v>
      </c>
    </row>
    <row r="251" spans="1:27" ht="45" x14ac:dyDescent="0.25">
      <c r="A251" s="31" t="s">
        <v>99</v>
      </c>
      <c r="B251" s="32" t="s">
        <v>100</v>
      </c>
      <c r="C251" s="33" t="s">
        <v>69</v>
      </c>
      <c r="D251" s="31" t="s">
        <v>51</v>
      </c>
      <c r="E251" s="31" t="s">
        <v>233</v>
      </c>
      <c r="F251" s="31" t="s">
        <v>217</v>
      </c>
      <c r="G251" s="31" t="s">
        <v>220</v>
      </c>
      <c r="H251" s="31" t="s">
        <v>70</v>
      </c>
      <c r="I251" s="31"/>
      <c r="J251" s="31"/>
      <c r="K251" s="31"/>
      <c r="L251" s="31"/>
      <c r="M251" s="31" t="s">
        <v>27</v>
      </c>
      <c r="N251" s="31" t="s">
        <v>205</v>
      </c>
      <c r="O251" s="31" t="s">
        <v>28</v>
      </c>
      <c r="P251" s="32" t="s">
        <v>71</v>
      </c>
      <c r="Q251" s="34">
        <v>1757400863</v>
      </c>
      <c r="R251" s="34">
        <v>1212657776</v>
      </c>
      <c r="S251" s="34">
        <v>38107680</v>
      </c>
      <c r="T251" s="34">
        <v>2931950959</v>
      </c>
      <c r="U251" s="34">
        <v>0</v>
      </c>
      <c r="V251" s="34">
        <v>2873495352</v>
      </c>
      <c r="W251" s="34">
        <v>58455607</v>
      </c>
      <c r="X251" s="34">
        <v>2486446225.7600002</v>
      </c>
      <c r="Y251" s="34">
        <v>1444247215.76</v>
      </c>
      <c r="Z251" s="34">
        <v>1444247215.76</v>
      </c>
      <c r="AA251" s="34">
        <v>1444247215.76</v>
      </c>
    </row>
    <row r="252" spans="1:27" ht="22.5" x14ac:dyDescent="0.25">
      <c r="A252" s="31" t="s">
        <v>101</v>
      </c>
      <c r="B252" s="32" t="s">
        <v>102</v>
      </c>
      <c r="C252" s="33" t="s">
        <v>34</v>
      </c>
      <c r="D252" s="31" t="s">
        <v>26</v>
      </c>
      <c r="E252" s="31" t="s">
        <v>206</v>
      </c>
      <c r="F252" s="31"/>
      <c r="G252" s="31"/>
      <c r="H252" s="31"/>
      <c r="I252" s="31"/>
      <c r="J252" s="31"/>
      <c r="K252" s="31"/>
      <c r="L252" s="31"/>
      <c r="M252" s="31" t="s">
        <v>27</v>
      </c>
      <c r="N252" s="31" t="s">
        <v>205</v>
      </c>
      <c r="O252" s="31" t="s">
        <v>28</v>
      </c>
      <c r="P252" s="32" t="s">
        <v>35</v>
      </c>
      <c r="Q252" s="34">
        <v>14495077</v>
      </c>
      <c r="R252" s="34">
        <v>56501195</v>
      </c>
      <c r="S252" s="34">
        <v>872155</v>
      </c>
      <c r="T252" s="34">
        <v>70124117</v>
      </c>
      <c r="U252" s="34">
        <v>0</v>
      </c>
      <c r="V252" s="34">
        <v>70124117</v>
      </c>
      <c r="W252" s="34">
        <v>0</v>
      </c>
      <c r="X252" s="34">
        <v>43325964</v>
      </c>
      <c r="Y252" s="34">
        <v>19913313.530000001</v>
      </c>
      <c r="Z252" s="34">
        <v>19913313.530000001</v>
      </c>
      <c r="AA252" s="34">
        <v>19913313.530000001</v>
      </c>
    </row>
    <row r="253" spans="1:27" ht="22.5" x14ac:dyDescent="0.25">
      <c r="A253" s="31" t="s">
        <v>101</v>
      </c>
      <c r="B253" s="32" t="s">
        <v>102</v>
      </c>
      <c r="C253" s="33" t="s">
        <v>44</v>
      </c>
      <c r="D253" s="31" t="s">
        <v>26</v>
      </c>
      <c r="E253" s="31" t="s">
        <v>215</v>
      </c>
      <c r="F253" s="31" t="s">
        <v>204</v>
      </c>
      <c r="G253" s="31"/>
      <c r="H253" s="31"/>
      <c r="I253" s="31"/>
      <c r="J253" s="31"/>
      <c r="K253" s="31"/>
      <c r="L253" s="31"/>
      <c r="M253" s="31" t="s">
        <v>27</v>
      </c>
      <c r="N253" s="31" t="s">
        <v>205</v>
      </c>
      <c r="O253" s="31" t="s">
        <v>28</v>
      </c>
      <c r="P253" s="32" t="s">
        <v>45</v>
      </c>
      <c r="Q253" s="34">
        <v>0</v>
      </c>
      <c r="R253" s="34">
        <v>72344653</v>
      </c>
      <c r="S253" s="34">
        <v>129809</v>
      </c>
      <c r="T253" s="34">
        <v>72214844</v>
      </c>
      <c r="U253" s="34">
        <v>0</v>
      </c>
      <c r="V253" s="34">
        <v>72214844</v>
      </c>
      <c r="W253" s="34">
        <v>0</v>
      </c>
      <c r="X253" s="34">
        <v>72214844</v>
      </c>
      <c r="Y253" s="34">
        <v>72214844</v>
      </c>
      <c r="Z253" s="34">
        <v>72214844</v>
      </c>
      <c r="AA253" s="34">
        <v>72214844</v>
      </c>
    </row>
    <row r="254" spans="1:27" ht="78.75" x14ac:dyDescent="0.25">
      <c r="A254" s="31" t="s">
        <v>101</v>
      </c>
      <c r="B254" s="32" t="s">
        <v>102</v>
      </c>
      <c r="C254" s="33" t="s">
        <v>50</v>
      </c>
      <c r="D254" s="31" t="s">
        <v>51</v>
      </c>
      <c r="E254" s="31" t="s">
        <v>216</v>
      </c>
      <c r="F254" s="31" t="s">
        <v>217</v>
      </c>
      <c r="G254" s="31" t="s">
        <v>218</v>
      </c>
      <c r="H254" s="31" t="s">
        <v>219</v>
      </c>
      <c r="I254" s="31"/>
      <c r="J254" s="31"/>
      <c r="K254" s="31"/>
      <c r="L254" s="31"/>
      <c r="M254" s="31" t="s">
        <v>27</v>
      </c>
      <c r="N254" s="31" t="s">
        <v>205</v>
      </c>
      <c r="O254" s="31" t="s">
        <v>28</v>
      </c>
      <c r="P254" s="32" t="s">
        <v>52</v>
      </c>
      <c r="Q254" s="34">
        <v>3019040886</v>
      </c>
      <c r="R254" s="34">
        <v>7692218</v>
      </c>
      <c r="S254" s="34">
        <v>0</v>
      </c>
      <c r="T254" s="34">
        <v>3026733104</v>
      </c>
      <c r="U254" s="34">
        <v>0</v>
      </c>
      <c r="V254" s="34">
        <v>2756295601</v>
      </c>
      <c r="W254" s="34">
        <v>270437503</v>
      </c>
      <c r="X254" s="34">
        <v>2756295601</v>
      </c>
      <c r="Y254" s="34">
        <v>2737599963</v>
      </c>
      <c r="Z254" s="34">
        <v>2737599963</v>
      </c>
      <c r="AA254" s="34">
        <v>2737599963</v>
      </c>
    </row>
    <row r="255" spans="1:27" ht="78.75" x14ac:dyDescent="0.25">
      <c r="A255" s="31" t="s">
        <v>101</v>
      </c>
      <c r="B255" s="32" t="s">
        <v>102</v>
      </c>
      <c r="C255" s="33" t="s">
        <v>53</v>
      </c>
      <c r="D255" s="31" t="s">
        <v>51</v>
      </c>
      <c r="E255" s="31" t="s">
        <v>216</v>
      </c>
      <c r="F255" s="31" t="s">
        <v>217</v>
      </c>
      <c r="G255" s="31" t="s">
        <v>220</v>
      </c>
      <c r="H255" s="31" t="s">
        <v>219</v>
      </c>
      <c r="I255" s="31"/>
      <c r="J255" s="31"/>
      <c r="K255" s="31"/>
      <c r="L255" s="31"/>
      <c r="M255" s="31" t="s">
        <v>27</v>
      </c>
      <c r="N255" s="31" t="s">
        <v>205</v>
      </c>
      <c r="O255" s="31" t="s">
        <v>28</v>
      </c>
      <c r="P255" s="32" t="s">
        <v>52</v>
      </c>
      <c r="Q255" s="34">
        <v>461859480</v>
      </c>
      <c r="R255" s="34">
        <v>0</v>
      </c>
      <c r="S255" s="34">
        <v>0</v>
      </c>
      <c r="T255" s="34">
        <v>461859480</v>
      </c>
      <c r="U255" s="34">
        <v>0</v>
      </c>
      <c r="V255" s="34">
        <v>416750927</v>
      </c>
      <c r="W255" s="34">
        <v>45108553</v>
      </c>
      <c r="X255" s="34">
        <v>416750927</v>
      </c>
      <c r="Y255" s="34">
        <v>416750927</v>
      </c>
      <c r="Z255" s="34">
        <v>416750927</v>
      </c>
      <c r="AA255" s="34">
        <v>416750927</v>
      </c>
    </row>
    <row r="256" spans="1:27" ht="56.25" x14ac:dyDescent="0.25">
      <c r="A256" s="31" t="s">
        <v>101</v>
      </c>
      <c r="B256" s="32" t="s">
        <v>102</v>
      </c>
      <c r="C256" s="33" t="s">
        <v>54</v>
      </c>
      <c r="D256" s="31" t="s">
        <v>51</v>
      </c>
      <c r="E256" s="31" t="s">
        <v>216</v>
      </c>
      <c r="F256" s="31" t="s">
        <v>217</v>
      </c>
      <c r="G256" s="31" t="s">
        <v>221</v>
      </c>
      <c r="H256" s="31" t="s">
        <v>222</v>
      </c>
      <c r="I256" s="31"/>
      <c r="J256" s="31"/>
      <c r="K256" s="31"/>
      <c r="L256" s="31"/>
      <c r="M256" s="31" t="s">
        <v>27</v>
      </c>
      <c r="N256" s="31" t="s">
        <v>205</v>
      </c>
      <c r="O256" s="31" t="s">
        <v>28</v>
      </c>
      <c r="P256" s="32" t="s">
        <v>55</v>
      </c>
      <c r="Q256" s="34">
        <v>463850000</v>
      </c>
      <c r="R256" s="34">
        <v>34087559</v>
      </c>
      <c r="S256" s="34">
        <v>42296668</v>
      </c>
      <c r="T256" s="34">
        <v>455640891</v>
      </c>
      <c r="U256" s="34">
        <v>0</v>
      </c>
      <c r="V256" s="34">
        <v>431553332</v>
      </c>
      <c r="W256" s="34">
        <v>24087559</v>
      </c>
      <c r="X256" s="34">
        <v>423680933</v>
      </c>
      <c r="Y256" s="34">
        <v>290811652</v>
      </c>
      <c r="Z256" s="34">
        <v>290811652</v>
      </c>
      <c r="AA256" s="34">
        <v>290811652</v>
      </c>
    </row>
    <row r="257" spans="1:27" ht="56.25" x14ac:dyDescent="0.25">
      <c r="A257" s="31" t="s">
        <v>101</v>
      </c>
      <c r="B257" s="32" t="s">
        <v>102</v>
      </c>
      <c r="C257" s="33" t="s">
        <v>56</v>
      </c>
      <c r="D257" s="31" t="s">
        <v>51</v>
      </c>
      <c r="E257" s="31" t="s">
        <v>216</v>
      </c>
      <c r="F257" s="31" t="s">
        <v>217</v>
      </c>
      <c r="G257" s="31" t="s">
        <v>223</v>
      </c>
      <c r="H257" s="31" t="s">
        <v>57</v>
      </c>
      <c r="I257" s="31"/>
      <c r="J257" s="31"/>
      <c r="K257" s="31"/>
      <c r="L257" s="31"/>
      <c r="M257" s="31" t="s">
        <v>27</v>
      </c>
      <c r="N257" s="31" t="s">
        <v>205</v>
      </c>
      <c r="O257" s="31" t="s">
        <v>28</v>
      </c>
      <c r="P257" s="32" t="s">
        <v>58</v>
      </c>
      <c r="Q257" s="34">
        <v>92338232</v>
      </c>
      <c r="R257" s="34">
        <v>6046465505</v>
      </c>
      <c r="S257" s="34">
        <v>2224734137</v>
      </c>
      <c r="T257" s="34">
        <v>3914069600</v>
      </c>
      <c r="U257" s="34">
        <v>0</v>
      </c>
      <c r="V257" s="34">
        <v>3914069600</v>
      </c>
      <c r="W257" s="34">
        <v>0</v>
      </c>
      <c r="X257" s="34">
        <v>3904577876</v>
      </c>
      <c r="Y257" s="34">
        <v>223194785</v>
      </c>
      <c r="Z257" s="34">
        <v>223194785</v>
      </c>
      <c r="AA257" s="34">
        <v>223194785</v>
      </c>
    </row>
    <row r="258" spans="1:27" ht="90" x14ac:dyDescent="0.25">
      <c r="A258" s="31" t="s">
        <v>101</v>
      </c>
      <c r="B258" s="32" t="s">
        <v>102</v>
      </c>
      <c r="C258" s="33" t="s">
        <v>74</v>
      </c>
      <c r="D258" s="31" t="s">
        <v>51</v>
      </c>
      <c r="E258" s="31" t="s">
        <v>216</v>
      </c>
      <c r="F258" s="31" t="s">
        <v>217</v>
      </c>
      <c r="G258" s="31" t="s">
        <v>234</v>
      </c>
      <c r="H258" s="31" t="s">
        <v>227</v>
      </c>
      <c r="I258" s="31"/>
      <c r="J258" s="31"/>
      <c r="K258" s="31"/>
      <c r="L258" s="31"/>
      <c r="M258" s="31" t="s">
        <v>60</v>
      </c>
      <c r="N258" s="31" t="s">
        <v>212</v>
      </c>
      <c r="O258" s="31" t="s">
        <v>28</v>
      </c>
      <c r="P258" s="32" t="s">
        <v>63</v>
      </c>
      <c r="Q258" s="34">
        <v>26362955381</v>
      </c>
      <c r="R258" s="34">
        <v>0</v>
      </c>
      <c r="S258" s="34">
        <v>0</v>
      </c>
      <c r="T258" s="34">
        <v>26362955381</v>
      </c>
      <c r="U258" s="34">
        <v>0</v>
      </c>
      <c r="V258" s="34">
        <v>26362437579</v>
      </c>
      <c r="W258" s="34">
        <v>517802</v>
      </c>
      <c r="X258" s="34">
        <v>26224180356</v>
      </c>
      <c r="Y258" s="34">
        <v>26224180356</v>
      </c>
      <c r="Z258" s="34">
        <v>26224180356</v>
      </c>
      <c r="AA258" s="34">
        <v>26224180356</v>
      </c>
    </row>
    <row r="259" spans="1:27" ht="90" x14ac:dyDescent="0.25">
      <c r="A259" s="31" t="s">
        <v>101</v>
      </c>
      <c r="B259" s="32" t="s">
        <v>102</v>
      </c>
      <c r="C259" s="33" t="s">
        <v>62</v>
      </c>
      <c r="D259" s="31" t="s">
        <v>51</v>
      </c>
      <c r="E259" s="31" t="s">
        <v>216</v>
      </c>
      <c r="F259" s="31" t="s">
        <v>217</v>
      </c>
      <c r="G259" s="31" t="s">
        <v>226</v>
      </c>
      <c r="H259" s="31" t="s">
        <v>227</v>
      </c>
      <c r="I259" s="31"/>
      <c r="J259" s="31"/>
      <c r="K259" s="31"/>
      <c r="L259" s="31"/>
      <c r="M259" s="31" t="s">
        <v>60</v>
      </c>
      <c r="N259" s="31" t="s">
        <v>212</v>
      </c>
      <c r="O259" s="31" t="s">
        <v>28</v>
      </c>
      <c r="P259" s="32" t="s">
        <v>63</v>
      </c>
      <c r="Q259" s="34">
        <v>0</v>
      </c>
      <c r="R259" s="34">
        <v>277762998231</v>
      </c>
      <c r="S259" s="34">
        <v>34375128772</v>
      </c>
      <c r="T259" s="34">
        <v>243387869459</v>
      </c>
      <c r="U259" s="34">
        <v>0</v>
      </c>
      <c r="V259" s="34">
        <v>241921631439.64001</v>
      </c>
      <c r="W259" s="34">
        <v>1466238019.3599999</v>
      </c>
      <c r="X259" s="34">
        <v>234042726519.64001</v>
      </c>
      <c r="Y259" s="34">
        <v>204589519824.64001</v>
      </c>
      <c r="Z259" s="34">
        <v>204589519824.64001</v>
      </c>
      <c r="AA259" s="34">
        <v>204589519824.64001</v>
      </c>
    </row>
    <row r="260" spans="1:27" ht="90" x14ac:dyDescent="0.25">
      <c r="A260" s="31" t="s">
        <v>101</v>
      </c>
      <c r="B260" s="32" t="s">
        <v>102</v>
      </c>
      <c r="C260" s="33" t="s">
        <v>62</v>
      </c>
      <c r="D260" s="31" t="s">
        <v>51</v>
      </c>
      <c r="E260" s="31" t="s">
        <v>216</v>
      </c>
      <c r="F260" s="31" t="s">
        <v>217</v>
      </c>
      <c r="G260" s="31" t="s">
        <v>226</v>
      </c>
      <c r="H260" s="31" t="s">
        <v>227</v>
      </c>
      <c r="I260" s="31"/>
      <c r="J260" s="31"/>
      <c r="K260" s="31"/>
      <c r="L260" s="31"/>
      <c r="M260" s="31" t="s">
        <v>27</v>
      </c>
      <c r="N260" s="31" t="s">
        <v>228</v>
      </c>
      <c r="O260" s="31" t="s">
        <v>28</v>
      </c>
      <c r="P260" s="32" t="s">
        <v>63</v>
      </c>
      <c r="Q260" s="34">
        <v>0</v>
      </c>
      <c r="R260" s="34">
        <v>6000000</v>
      </c>
      <c r="S260" s="34">
        <v>6000000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</row>
    <row r="261" spans="1:27" ht="90" x14ac:dyDescent="0.25">
      <c r="A261" s="31" t="s">
        <v>101</v>
      </c>
      <c r="B261" s="32" t="s">
        <v>102</v>
      </c>
      <c r="C261" s="33" t="s">
        <v>62</v>
      </c>
      <c r="D261" s="31" t="s">
        <v>51</v>
      </c>
      <c r="E261" s="31" t="s">
        <v>216</v>
      </c>
      <c r="F261" s="31" t="s">
        <v>217</v>
      </c>
      <c r="G261" s="31" t="s">
        <v>226</v>
      </c>
      <c r="H261" s="31" t="s">
        <v>227</v>
      </c>
      <c r="I261" s="31"/>
      <c r="J261" s="31"/>
      <c r="K261" s="31"/>
      <c r="L261" s="31"/>
      <c r="M261" s="31" t="s">
        <v>27</v>
      </c>
      <c r="N261" s="31" t="s">
        <v>229</v>
      </c>
      <c r="O261" s="31" t="s">
        <v>28</v>
      </c>
      <c r="P261" s="32" t="s">
        <v>63</v>
      </c>
      <c r="Q261" s="34">
        <v>0</v>
      </c>
      <c r="R261" s="34">
        <v>36511053</v>
      </c>
      <c r="S261" s="34">
        <v>0</v>
      </c>
      <c r="T261" s="34">
        <v>36511053</v>
      </c>
      <c r="U261" s="34">
        <v>0</v>
      </c>
      <c r="V261" s="34">
        <v>19243598</v>
      </c>
      <c r="W261" s="34">
        <v>17267455</v>
      </c>
      <c r="X261" s="34">
        <v>0</v>
      </c>
      <c r="Y261" s="34">
        <v>0</v>
      </c>
      <c r="Z261" s="34">
        <v>0</v>
      </c>
      <c r="AA261" s="34">
        <v>0</v>
      </c>
    </row>
    <row r="262" spans="1:27" ht="56.25" x14ac:dyDescent="0.25">
      <c r="A262" s="31" t="s">
        <v>101</v>
      </c>
      <c r="B262" s="32" t="s">
        <v>102</v>
      </c>
      <c r="C262" s="33" t="s">
        <v>64</v>
      </c>
      <c r="D262" s="31" t="s">
        <v>51</v>
      </c>
      <c r="E262" s="31" t="s">
        <v>216</v>
      </c>
      <c r="F262" s="31" t="s">
        <v>217</v>
      </c>
      <c r="G262" s="31" t="s">
        <v>226</v>
      </c>
      <c r="H262" s="31" t="s">
        <v>230</v>
      </c>
      <c r="I262" s="31"/>
      <c r="J262" s="31"/>
      <c r="K262" s="31"/>
      <c r="L262" s="31"/>
      <c r="M262" s="31" t="s">
        <v>27</v>
      </c>
      <c r="N262" s="31" t="s">
        <v>205</v>
      </c>
      <c r="O262" s="31" t="s">
        <v>28</v>
      </c>
      <c r="P262" s="32" t="s">
        <v>65</v>
      </c>
      <c r="Q262" s="34">
        <v>2300074583</v>
      </c>
      <c r="R262" s="34">
        <v>24278261450</v>
      </c>
      <c r="S262" s="34">
        <v>2704645949</v>
      </c>
      <c r="T262" s="34">
        <v>23873690084</v>
      </c>
      <c r="U262" s="34">
        <v>0</v>
      </c>
      <c r="V262" s="34">
        <v>22542640353</v>
      </c>
      <c r="W262" s="34">
        <v>1331049731</v>
      </c>
      <c r="X262" s="34">
        <v>10231716215</v>
      </c>
      <c r="Y262" s="34">
        <v>7762860356.5</v>
      </c>
      <c r="Z262" s="34">
        <v>7762860356.5</v>
      </c>
      <c r="AA262" s="34">
        <v>7762860356.5</v>
      </c>
    </row>
    <row r="263" spans="1:27" ht="45" x14ac:dyDescent="0.25">
      <c r="A263" s="31" t="s">
        <v>101</v>
      </c>
      <c r="B263" s="32" t="s">
        <v>102</v>
      </c>
      <c r="C263" s="33" t="s">
        <v>66</v>
      </c>
      <c r="D263" s="31" t="s">
        <v>51</v>
      </c>
      <c r="E263" s="31" t="s">
        <v>216</v>
      </c>
      <c r="F263" s="31" t="s">
        <v>217</v>
      </c>
      <c r="G263" s="31" t="s">
        <v>212</v>
      </c>
      <c r="H263" s="31" t="s">
        <v>231</v>
      </c>
      <c r="I263" s="31"/>
      <c r="J263" s="31"/>
      <c r="K263" s="31"/>
      <c r="L263" s="31"/>
      <c r="M263" s="31" t="s">
        <v>60</v>
      </c>
      <c r="N263" s="31" t="s">
        <v>232</v>
      </c>
      <c r="O263" s="31" t="s">
        <v>28</v>
      </c>
      <c r="P263" s="32" t="s">
        <v>67</v>
      </c>
      <c r="Q263" s="34">
        <v>0</v>
      </c>
      <c r="R263" s="34">
        <v>1672219279</v>
      </c>
      <c r="S263" s="34">
        <v>0</v>
      </c>
      <c r="T263" s="34">
        <v>1672219279</v>
      </c>
      <c r="U263" s="34">
        <v>0</v>
      </c>
      <c r="V263" s="34">
        <v>1612858340</v>
      </c>
      <c r="W263" s="34">
        <v>59360939</v>
      </c>
      <c r="X263" s="34">
        <v>1612858340</v>
      </c>
      <c r="Y263" s="34">
        <v>1174097256</v>
      </c>
      <c r="Z263" s="34">
        <v>1174097256</v>
      </c>
      <c r="AA263" s="34">
        <v>1174097256</v>
      </c>
    </row>
    <row r="264" spans="1:27" ht="45" x14ac:dyDescent="0.25">
      <c r="A264" s="31" t="s">
        <v>101</v>
      </c>
      <c r="B264" s="32" t="s">
        <v>102</v>
      </c>
      <c r="C264" s="33" t="s">
        <v>66</v>
      </c>
      <c r="D264" s="31" t="s">
        <v>51</v>
      </c>
      <c r="E264" s="31" t="s">
        <v>216</v>
      </c>
      <c r="F264" s="31" t="s">
        <v>217</v>
      </c>
      <c r="G264" s="31" t="s">
        <v>212</v>
      </c>
      <c r="H264" s="31" t="s">
        <v>231</v>
      </c>
      <c r="I264" s="31"/>
      <c r="J264" s="31"/>
      <c r="K264" s="31"/>
      <c r="L264" s="31"/>
      <c r="M264" s="31" t="s">
        <v>27</v>
      </c>
      <c r="N264" s="31" t="s">
        <v>229</v>
      </c>
      <c r="O264" s="31" t="s">
        <v>28</v>
      </c>
      <c r="P264" s="32" t="s">
        <v>67</v>
      </c>
      <c r="Q264" s="34">
        <v>65598211</v>
      </c>
      <c r="R264" s="34">
        <v>1125396067</v>
      </c>
      <c r="S264" s="34">
        <v>0</v>
      </c>
      <c r="T264" s="34">
        <v>1190994278</v>
      </c>
      <c r="U264" s="34">
        <v>0</v>
      </c>
      <c r="V264" s="34">
        <v>1033195830</v>
      </c>
      <c r="W264" s="34">
        <v>157798448</v>
      </c>
      <c r="X264" s="34">
        <v>767103306</v>
      </c>
      <c r="Y264" s="34">
        <v>461052155</v>
      </c>
      <c r="Z264" s="34">
        <v>461052155</v>
      </c>
      <c r="AA264" s="34">
        <v>461052155</v>
      </c>
    </row>
    <row r="265" spans="1:27" ht="45" x14ac:dyDescent="0.25">
      <c r="A265" s="31" t="s">
        <v>101</v>
      </c>
      <c r="B265" s="32" t="s">
        <v>102</v>
      </c>
      <c r="C265" s="33" t="s">
        <v>66</v>
      </c>
      <c r="D265" s="31" t="s">
        <v>51</v>
      </c>
      <c r="E265" s="31" t="s">
        <v>216</v>
      </c>
      <c r="F265" s="31" t="s">
        <v>217</v>
      </c>
      <c r="G265" s="31" t="s">
        <v>212</v>
      </c>
      <c r="H265" s="31" t="s">
        <v>231</v>
      </c>
      <c r="I265" s="31"/>
      <c r="J265" s="31"/>
      <c r="K265" s="31"/>
      <c r="L265" s="31"/>
      <c r="M265" s="31" t="s">
        <v>27</v>
      </c>
      <c r="N265" s="31" t="s">
        <v>205</v>
      </c>
      <c r="O265" s="31" t="s">
        <v>28</v>
      </c>
      <c r="P265" s="32" t="s">
        <v>67</v>
      </c>
      <c r="Q265" s="34">
        <v>1801180077</v>
      </c>
      <c r="R265" s="34">
        <v>8426339632</v>
      </c>
      <c r="S265" s="34">
        <v>0</v>
      </c>
      <c r="T265" s="34">
        <v>10227519709</v>
      </c>
      <c r="U265" s="34">
        <v>0</v>
      </c>
      <c r="V265" s="34">
        <v>9819754407</v>
      </c>
      <c r="W265" s="34">
        <v>407765302</v>
      </c>
      <c r="X265" s="34">
        <v>9762113796</v>
      </c>
      <c r="Y265" s="34">
        <v>7626484360</v>
      </c>
      <c r="Z265" s="34">
        <v>7626484360</v>
      </c>
      <c r="AA265" s="34">
        <v>7626484360</v>
      </c>
    </row>
    <row r="266" spans="1:27" ht="56.25" x14ac:dyDescent="0.25">
      <c r="A266" s="31" t="s">
        <v>101</v>
      </c>
      <c r="B266" s="32" t="s">
        <v>102</v>
      </c>
      <c r="C266" s="33" t="s">
        <v>68</v>
      </c>
      <c r="D266" s="31" t="s">
        <v>51</v>
      </c>
      <c r="E266" s="31" t="s">
        <v>233</v>
      </c>
      <c r="F266" s="31" t="s">
        <v>217</v>
      </c>
      <c r="G266" s="31" t="s">
        <v>218</v>
      </c>
      <c r="H266" s="31" t="s">
        <v>230</v>
      </c>
      <c r="I266" s="31"/>
      <c r="J266" s="31"/>
      <c r="K266" s="31"/>
      <c r="L266" s="31"/>
      <c r="M266" s="31" t="s">
        <v>27</v>
      </c>
      <c r="N266" s="31" t="s">
        <v>205</v>
      </c>
      <c r="O266" s="31" t="s">
        <v>28</v>
      </c>
      <c r="P266" s="32" t="s">
        <v>65</v>
      </c>
      <c r="Q266" s="34">
        <v>118881002</v>
      </c>
      <c r="R266" s="34">
        <v>0</v>
      </c>
      <c r="S266" s="34">
        <v>7241529</v>
      </c>
      <c r="T266" s="34">
        <v>111639473</v>
      </c>
      <c r="U266" s="34">
        <v>0</v>
      </c>
      <c r="V266" s="34">
        <v>111639473</v>
      </c>
      <c r="W266" s="34">
        <v>0</v>
      </c>
      <c r="X266" s="34">
        <v>110546207</v>
      </c>
      <c r="Y266" s="34">
        <v>73661852</v>
      </c>
      <c r="Z266" s="34">
        <v>73661852</v>
      </c>
      <c r="AA266" s="34">
        <v>73661852</v>
      </c>
    </row>
    <row r="267" spans="1:27" ht="45" x14ac:dyDescent="0.25">
      <c r="A267" s="31" t="s">
        <v>101</v>
      </c>
      <c r="B267" s="32" t="s">
        <v>102</v>
      </c>
      <c r="C267" s="33" t="s">
        <v>69</v>
      </c>
      <c r="D267" s="31" t="s">
        <v>51</v>
      </c>
      <c r="E267" s="31" t="s">
        <v>233</v>
      </c>
      <c r="F267" s="31" t="s">
        <v>217</v>
      </c>
      <c r="G267" s="31" t="s">
        <v>220</v>
      </c>
      <c r="H267" s="31" t="s">
        <v>70</v>
      </c>
      <c r="I267" s="31"/>
      <c r="J267" s="31"/>
      <c r="K267" s="31"/>
      <c r="L267" s="31"/>
      <c r="M267" s="31" t="s">
        <v>27</v>
      </c>
      <c r="N267" s="31" t="s">
        <v>205</v>
      </c>
      <c r="O267" s="31" t="s">
        <v>28</v>
      </c>
      <c r="P267" s="32" t="s">
        <v>71</v>
      </c>
      <c r="Q267" s="34">
        <v>2693769072</v>
      </c>
      <c r="R267" s="34">
        <v>920436011</v>
      </c>
      <c r="S267" s="34">
        <v>498304974</v>
      </c>
      <c r="T267" s="34">
        <v>3115900109</v>
      </c>
      <c r="U267" s="34">
        <v>0</v>
      </c>
      <c r="V267" s="34">
        <v>3049803447.5</v>
      </c>
      <c r="W267" s="34">
        <v>66096661.5</v>
      </c>
      <c r="X267" s="34">
        <v>2613849296.5</v>
      </c>
      <c r="Y267" s="34">
        <v>1776811756.1400001</v>
      </c>
      <c r="Z267" s="34">
        <v>1776811756.1400001</v>
      </c>
      <c r="AA267" s="34">
        <v>1776811756.1400001</v>
      </c>
    </row>
    <row r="268" spans="1:27" ht="22.5" x14ac:dyDescent="0.25">
      <c r="A268" s="31" t="s">
        <v>103</v>
      </c>
      <c r="B268" s="32" t="s">
        <v>104</v>
      </c>
      <c r="C268" s="33" t="s">
        <v>34</v>
      </c>
      <c r="D268" s="31" t="s">
        <v>26</v>
      </c>
      <c r="E268" s="31" t="s">
        <v>206</v>
      </c>
      <c r="F268" s="31"/>
      <c r="G268" s="31"/>
      <c r="H268" s="31"/>
      <c r="I268" s="31"/>
      <c r="J268" s="31"/>
      <c r="K268" s="31"/>
      <c r="L268" s="31"/>
      <c r="M268" s="31" t="s">
        <v>27</v>
      </c>
      <c r="N268" s="31" t="s">
        <v>205</v>
      </c>
      <c r="O268" s="31" t="s">
        <v>28</v>
      </c>
      <c r="P268" s="32" t="s">
        <v>35</v>
      </c>
      <c r="Q268" s="34">
        <v>22800118</v>
      </c>
      <c r="R268" s="34">
        <v>53202889</v>
      </c>
      <c r="S268" s="34">
        <v>1445690</v>
      </c>
      <c r="T268" s="34">
        <v>74557317</v>
      </c>
      <c r="U268" s="34">
        <v>0</v>
      </c>
      <c r="V268" s="34">
        <v>59676871</v>
      </c>
      <c r="W268" s="34">
        <v>14880446</v>
      </c>
      <c r="X268" s="34">
        <v>57591763</v>
      </c>
      <c r="Y268" s="34">
        <v>45200999.509999998</v>
      </c>
      <c r="Z268" s="34">
        <v>45200999.509999998</v>
      </c>
      <c r="AA268" s="34">
        <v>45200999.509999998</v>
      </c>
    </row>
    <row r="269" spans="1:27" ht="22.5" x14ac:dyDescent="0.25">
      <c r="A269" s="31" t="s">
        <v>103</v>
      </c>
      <c r="B269" s="32" t="s">
        <v>104</v>
      </c>
      <c r="C269" s="33" t="s">
        <v>44</v>
      </c>
      <c r="D269" s="31" t="s">
        <v>26</v>
      </c>
      <c r="E269" s="31" t="s">
        <v>215</v>
      </c>
      <c r="F269" s="31" t="s">
        <v>204</v>
      </c>
      <c r="G269" s="31"/>
      <c r="H269" s="31"/>
      <c r="I269" s="31"/>
      <c r="J269" s="31"/>
      <c r="K269" s="31"/>
      <c r="L269" s="31"/>
      <c r="M269" s="31" t="s">
        <v>27</v>
      </c>
      <c r="N269" s="31" t="s">
        <v>205</v>
      </c>
      <c r="O269" s="31" t="s">
        <v>28</v>
      </c>
      <c r="P269" s="32" t="s">
        <v>45</v>
      </c>
      <c r="Q269" s="34">
        <v>0</v>
      </c>
      <c r="R269" s="34">
        <v>42066302</v>
      </c>
      <c r="S269" s="34">
        <v>0</v>
      </c>
      <c r="T269" s="34">
        <v>42066302</v>
      </c>
      <c r="U269" s="34">
        <v>0</v>
      </c>
      <c r="V269" s="34">
        <v>42066302</v>
      </c>
      <c r="W269" s="34">
        <v>0</v>
      </c>
      <c r="X269" s="34">
        <v>36115779</v>
      </c>
      <c r="Y269" s="34">
        <v>36115779</v>
      </c>
      <c r="Z269" s="34">
        <v>36115779</v>
      </c>
      <c r="AA269" s="34">
        <v>36115779</v>
      </c>
    </row>
    <row r="270" spans="1:27" ht="78.75" x14ac:dyDescent="0.25">
      <c r="A270" s="31" t="s">
        <v>103</v>
      </c>
      <c r="B270" s="32" t="s">
        <v>104</v>
      </c>
      <c r="C270" s="33" t="s">
        <v>50</v>
      </c>
      <c r="D270" s="31" t="s">
        <v>51</v>
      </c>
      <c r="E270" s="31" t="s">
        <v>216</v>
      </c>
      <c r="F270" s="31" t="s">
        <v>217</v>
      </c>
      <c r="G270" s="31" t="s">
        <v>218</v>
      </c>
      <c r="H270" s="31" t="s">
        <v>219</v>
      </c>
      <c r="I270" s="31"/>
      <c r="J270" s="31"/>
      <c r="K270" s="31"/>
      <c r="L270" s="31"/>
      <c r="M270" s="31" t="s">
        <v>27</v>
      </c>
      <c r="N270" s="31" t="s">
        <v>205</v>
      </c>
      <c r="O270" s="31" t="s">
        <v>28</v>
      </c>
      <c r="P270" s="32" t="s">
        <v>52</v>
      </c>
      <c r="Q270" s="34">
        <v>8563429911</v>
      </c>
      <c r="R270" s="34">
        <v>1004947029</v>
      </c>
      <c r="S270" s="34">
        <v>1123410035</v>
      </c>
      <c r="T270" s="34">
        <v>8444966905</v>
      </c>
      <c r="U270" s="34">
        <v>0</v>
      </c>
      <c r="V270" s="34">
        <v>7440019876</v>
      </c>
      <c r="W270" s="34">
        <v>1004947029</v>
      </c>
      <c r="X270" s="34">
        <v>7440019876</v>
      </c>
      <c r="Y270" s="34">
        <v>7373209437</v>
      </c>
      <c r="Z270" s="34">
        <v>7373209437</v>
      </c>
      <c r="AA270" s="34">
        <v>7373209437</v>
      </c>
    </row>
    <row r="271" spans="1:27" ht="78.75" x14ac:dyDescent="0.25">
      <c r="A271" s="31" t="s">
        <v>103</v>
      </c>
      <c r="B271" s="32" t="s">
        <v>104</v>
      </c>
      <c r="C271" s="33" t="s">
        <v>53</v>
      </c>
      <c r="D271" s="31" t="s">
        <v>51</v>
      </c>
      <c r="E271" s="31" t="s">
        <v>216</v>
      </c>
      <c r="F271" s="31" t="s">
        <v>217</v>
      </c>
      <c r="G271" s="31" t="s">
        <v>220</v>
      </c>
      <c r="H271" s="31" t="s">
        <v>219</v>
      </c>
      <c r="I271" s="31"/>
      <c r="J271" s="31"/>
      <c r="K271" s="31"/>
      <c r="L271" s="31"/>
      <c r="M271" s="31" t="s">
        <v>27</v>
      </c>
      <c r="N271" s="31" t="s">
        <v>205</v>
      </c>
      <c r="O271" s="31" t="s">
        <v>28</v>
      </c>
      <c r="P271" s="32" t="s">
        <v>52</v>
      </c>
      <c r="Q271" s="34">
        <v>1336634328</v>
      </c>
      <c r="R271" s="34">
        <v>262816350</v>
      </c>
      <c r="S271" s="34">
        <v>102752575</v>
      </c>
      <c r="T271" s="34">
        <v>1496698103</v>
      </c>
      <c r="U271" s="34">
        <v>0</v>
      </c>
      <c r="V271" s="34">
        <v>1233578420</v>
      </c>
      <c r="W271" s="34">
        <v>263119683</v>
      </c>
      <c r="X271" s="34">
        <v>1233578420</v>
      </c>
      <c r="Y271" s="34">
        <v>1170571987</v>
      </c>
      <c r="Z271" s="34">
        <v>1170571987</v>
      </c>
      <c r="AA271" s="34">
        <v>1170571987</v>
      </c>
    </row>
    <row r="272" spans="1:27" ht="56.25" x14ac:dyDescent="0.25">
      <c r="A272" s="31" t="s">
        <v>103</v>
      </c>
      <c r="B272" s="32" t="s">
        <v>104</v>
      </c>
      <c r="C272" s="33" t="s">
        <v>54</v>
      </c>
      <c r="D272" s="31" t="s">
        <v>51</v>
      </c>
      <c r="E272" s="31" t="s">
        <v>216</v>
      </c>
      <c r="F272" s="31" t="s">
        <v>217</v>
      </c>
      <c r="G272" s="31" t="s">
        <v>221</v>
      </c>
      <c r="H272" s="31" t="s">
        <v>222</v>
      </c>
      <c r="I272" s="31"/>
      <c r="J272" s="31"/>
      <c r="K272" s="31"/>
      <c r="L272" s="31"/>
      <c r="M272" s="31" t="s">
        <v>27</v>
      </c>
      <c r="N272" s="31" t="s">
        <v>205</v>
      </c>
      <c r="O272" s="31" t="s">
        <v>28</v>
      </c>
      <c r="P272" s="32" t="s">
        <v>55</v>
      </c>
      <c r="Q272" s="34">
        <v>321950000</v>
      </c>
      <c r="R272" s="34">
        <v>48489946</v>
      </c>
      <c r="S272" s="34">
        <v>8600000</v>
      </c>
      <c r="T272" s="34">
        <v>361839946</v>
      </c>
      <c r="U272" s="34">
        <v>0</v>
      </c>
      <c r="V272" s="34">
        <v>348370000</v>
      </c>
      <c r="W272" s="34">
        <v>13469946</v>
      </c>
      <c r="X272" s="34">
        <v>343995827</v>
      </c>
      <c r="Y272" s="34">
        <v>253848895</v>
      </c>
      <c r="Z272" s="34">
        <v>253848895</v>
      </c>
      <c r="AA272" s="34">
        <v>253848895</v>
      </c>
    </row>
    <row r="273" spans="1:27" ht="56.25" x14ac:dyDescent="0.25">
      <c r="A273" s="31" t="s">
        <v>103</v>
      </c>
      <c r="B273" s="32" t="s">
        <v>104</v>
      </c>
      <c r="C273" s="33" t="s">
        <v>56</v>
      </c>
      <c r="D273" s="31" t="s">
        <v>51</v>
      </c>
      <c r="E273" s="31" t="s">
        <v>216</v>
      </c>
      <c r="F273" s="31" t="s">
        <v>217</v>
      </c>
      <c r="G273" s="31" t="s">
        <v>223</v>
      </c>
      <c r="H273" s="31" t="s">
        <v>57</v>
      </c>
      <c r="I273" s="31"/>
      <c r="J273" s="31"/>
      <c r="K273" s="31"/>
      <c r="L273" s="31"/>
      <c r="M273" s="31" t="s">
        <v>27</v>
      </c>
      <c r="N273" s="31" t="s">
        <v>205</v>
      </c>
      <c r="O273" s="31" t="s">
        <v>28</v>
      </c>
      <c r="P273" s="32" t="s">
        <v>58</v>
      </c>
      <c r="Q273" s="34">
        <v>267297886</v>
      </c>
      <c r="R273" s="34">
        <v>6094950894</v>
      </c>
      <c r="S273" s="34">
        <v>1802693342</v>
      </c>
      <c r="T273" s="34">
        <v>4559555438</v>
      </c>
      <c r="U273" s="34">
        <v>0</v>
      </c>
      <c r="V273" s="34">
        <v>4540875969</v>
      </c>
      <c r="W273" s="34">
        <v>18679469</v>
      </c>
      <c r="X273" s="34">
        <v>4533863828</v>
      </c>
      <c r="Y273" s="34">
        <v>1057526170</v>
      </c>
      <c r="Z273" s="34">
        <v>1057526170</v>
      </c>
      <c r="AA273" s="34">
        <v>1057526170</v>
      </c>
    </row>
    <row r="274" spans="1:27" ht="90" x14ac:dyDescent="0.25">
      <c r="A274" s="31" t="s">
        <v>103</v>
      </c>
      <c r="B274" s="32" t="s">
        <v>104</v>
      </c>
      <c r="C274" s="33" t="s">
        <v>74</v>
      </c>
      <c r="D274" s="31" t="s">
        <v>51</v>
      </c>
      <c r="E274" s="31" t="s">
        <v>216</v>
      </c>
      <c r="F274" s="31" t="s">
        <v>217</v>
      </c>
      <c r="G274" s="31" t="s">
        <v>234</v>
      </c>
      <c r="H274" s="31" t="s">
        <v>227</v>
      </c>
      <c r="I274" s="31"/>
      <c r="J274" s="31"/>
      <c r="K274" s="31"/>
      <c r="L274" s="31"/>
      <c r="M274" s="31" t="s">
        <v>60</v>
      </c>
      <c r="N274" s="31" t="s">
        <v>212</v>
      </c>
      <c r="O274" s="31" t="s">
        <v>28</v>
      </c>
      <c r="P274" s="32" t="s">
        <v>63</v>
      </c>
      <c r="Q274" s="34">
        <v>6563463060</v>
      </c>
      <c r="R274" s="34">
        <v>2086608</v>
      </c>
      <c r="S274" s="34">
        <v>0</v>
      </c>
      <c r="T274" s="34">
        <v>6565549668</v>
      </c>
      <c r="U274" s="34">
        <v>0</v>
      </c>
      <c r="V274" s="34">
        <v>6565549668</v>
      </c>
      <c r="W274" s="34">
        <v>0</v>
      </c>
      <c r="X274" s="34">
        <v>6565549668</v>
      </c>
      <c r="Y274" s="34">
        <v>6565549668</v>
      </c>
      <c r="Z274" s="34">
        <v>6565549668</v>
      </c>
      <c r="AA274" s="34">
        <v>6565549668</v>
      </c>
    </row>
    <row r="275" spans="1:27" ht="90" x14ac:dyDescent="0.25">
      <c r="A275" s="31" t="s">
        <v>103</v>
      </c>
      <c r="B275" s="32" t="s">
        <v>104</v>
      </c>
      <c r="C275" s="33" t="s">
        <v>74</v>
      </c>
      <c r="D275" s="31" t="s">
        <v>51</v>
      </c>
      <c r="E275" s="31" t="s">
        <v>216</v>
      </c>
      <c r="F275" s="31" t="s">
        <v>217</v>
      </c>
      <c r="G275" s="31" t="s">
        <v>234</v>
      </c>
      <c r="H275" s="31" t="s">
        <v>227</v>
      </c>
      <c r="I275" s="31"/>
      <c r="J275" s="31"/>
      <c r="K275" s="31"/>
      <c r="L275" s="31"/>
      <c r="M275" s="31" t="s">
        <v>27</v>
      </c>
      <c r="N275" s="31" t="s">
        <v>205</v>
      </c>
      <c r="O275" s="31" t="s">
        <v>28</v>
      </c>
      <c r="P275" s="32" t="s">
        <v>63</v>
      </c>
      <c r="Q275" s="34">
        <v>0</v>
      </c>
      <c r="R275" s="34">
        <v>5264035969</v>
      </c>
      <c r="S275" s="34">
        <v>16846450</v>
      </c>
      <c r="T275" s="34">
        <v>5247189519</v>
      </c>
      <c r="U275" s="34">
        <v>0</v>
      </c>
      <c r="V275" s="34">
        <v>5247189519</v>
      </c>
      <c r="W275" s="34">
        <v>0</v>
      </c>
      <c r="X275" s="34">
        <v>5247189519</v>
      </c>
      <c r="Y275" s="34">
        <v>4930353088</v>
      </c>
      <c r="Z275" s="34">
        <v>4930353088</v>
      </c>
      <c r="AA275" s="34">
        <v>4930353088</v>
      </c>
    </row>
    <row r="276" spans="1:27" ht="90" x14ac:dyDescent="0.25">
      <c r="A276" s="31" t="s">
        <v>103</v>
      </c>
      <c r="B276" s="32" t="s">
        <v>104</v>
      </c>
      <c r="C276" s="33" t="s">
        <v>62</v>
      </c>
      <c r="D276" s="31" t="s">
        <v>51</v>
      </c>
      <c r="E276" s="31" t="s">
        <v>216</v>
      </c>
      <c r="F276" s="31" t="s">
        <v>217</v>
      </c>
      <c r="G276" s="31" t="s">
        <v>226</v>
      </c>
      <c r="H276" s="31" t="s">
        <v>227</v>
      </c>
      <c r="I276" s="31"/>
      <c r="J276" s="31"/>
      <c r="K276" s="31"/>
      <c r="L276" s="31"/>
      <c r="M276" s="31" t="s">
        <v>60</v>
      </c>
      <c r="N276" s="31" t="s">
        <v>212</v>
      </c>
      <c r="O276" s="31" t="s">
        <v>28</v>
      </c>
      <c r="P276" s="32" t="s">
        <v>63</v>
      </c>
      <c r="Q276" s="34">
        <v>0</v>
      </c>
      <c r="R276" s="34">
        <v>109351539032</v>
      </c>
      <c r="S276" s="34">
        <v>14872793069</v>
      </c>
      <c r="T276" s="34">
        <v>94478745963</v>
      </c>
      <c r="U276" s="34">
        <v>0</v>
      </c>
      <c r="V276" s="34">
        <v>94334790750</v>
      </c>
      <c r="W276" s="34">
        <v>143955213</v>
      </c>
      <c r="X276" s="34">
        <v>92853464956</v>
      </c>
      <c r="Y276" s="34">
        <v>81084122881</v>
      </c>
      <c r="Z276" s="34">
        <v>81084122881</v>
      </c>
      <c r="AA276" s="34">
        <v>81084122881</v>
      </c>
    </row>
    <row r="277" spans="1:27" ht="90" x14ac:dyDescent="0.25">
      <c r="A277" s="31" t="s">
        <v>103</v>
      </c>
      <c r="B277" s="32" t="s">
        <v>104</v>
      </c>
      <c r="C277" s="33" t="s">
        <v>62</v>
      </c>
      <c r="D277" s="31" t="s">
        <v>51</v>
      </c>
      <c r="E277" s="31" t="s">
        <v>216</v>
      </c>
      <c r="F277" s="31" t="s">
        <v>217</v>
      </c>
      <c r="G277" s="31" t="s">
        <v>226</v>
      </c>
      <c r="H277" s="31" t="s">
        <v>227</v>
      </c>
      <c r="I277" s="31"/>
      <c r="J277" s="31"/>
      <c r="K277" s="31"/>
      <c r="L277" s="31"/>
      <c r="M277" s="31" t="s">
        <v>27</v>
      </c>
      <c r="N277" s="31" t="s">
        <v>228</v>
      </c>
      <c r="O277" s="31" t="s">
        <v>28</v>
      </c>
      <c r="P277" s="32" t="s">
        <v>63</v>
      </c>
      <c r="Q277" s="34">
        <v>0</v>
      </c>
      <c r="R277" s="34">
        <v>6000000</v>
      </c>
      <c r="S277" s="34">
        <v>6000000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</row>
    <row r="278" spans="1:27" ht="56.25" x14ac:dyDescent="0.25">
      <c r="A278" s="31" t="s">
        <v>103</v>
      </c>
      <c r="B278" s="32" t="s">
        <v>104</v>
      </c>
      <c r="C278" s="33" t="s">
        <v>64</v>
      </c>
      <c r="D278" s="31" t="s">
        <v>51</v>
      </c>
      <c r="E278" s="31" t="s">
        <v>216</v>
      </c>
      <c r="F278" s="31" t="s">
        <v>217</v>
      </c>
      <c r="G278" s="31" t="s">
        <v>226</v>
      </c>
      <c r="H278" s="31" t="s">
        <v>230</v>
      </c>
      <c r="I278" s="31"/>
      <c r="J278" s="31"/>
      <c r="K278" s="31"/>
      <c r="L278" s="31"/>
      <c r="M278" s="31" t="s">
        <v>27</v>
      </c>
      <c r="N278" s="31" t="s">
        <v>205</v>
      </c>
      <c r="O278" s="31" t="s">
        <v>28</v>
      </c>
      <c r="P278" s="32" t="s">
        <v>65</v>
      </c>
      <c r="Q278" s="34">
        <v>1370548090</v>
      </c>
      <c r="R278" s="34">
        <v>4744382131</v>
      </c>
      <c r="S278" s="34">
        <v>3183366276</v>
      </c>
      <c r="T278" s="34">
        <v>2931563945</v>
      </c>
      <c r="U278" s="34">
        <v>0</v>
      </c>
      <c r="V278" s="34">
        <v>2857610644</v>
      </c>
      <c r="W278" s="34">
        <v>73953301</v>
      </c>
      <c r="X278" s="34">
        <v>2753373580</v>
      </c>
      <c r="Y278" s="34">
        <v>1197896172</v>
      </c>
      <c r="Z278" s="34">
        <v>1197896172</v>
      </c>
      <c r="AA278" s="34">
        <v>1197896172</v>
      </c>
    </row>
    <row r="279" spans="1:27" ht="45" x14ac:dyDescent="0.25">
      <c r="A279" s="31" t="s">
        <v>103</v>
      </c>
      <c r="B279" s="32" t="s">
        <v>104</v>
      </c>
      <c r="C279" s="33" t="s">
        <v>66</v>
      </c>
      <c r="D279" s="31" t="s">
        <v>51</v>
      </c>
      <c r="E279" s="31" t="s">
        <v>216</v>
      </c>
      <c r="F279" s="31" t="s">
        <v>217</v>
      </c>
      <c r="G279" s="31" t="s">
        <v>212</v>
      </c>
      <c r="H279" s="31" t="s">
        <v>231</v>
      </c>
      <c r="I279" s="31"/>
      <c r="J279" s="31"/>
      <c r="K279" s="31"/>
      <c r="L279" s="31"/>
      <c r="M279" s="31" t="s">
        <v>60</v>
      </c>
      <c r="N279" s="31" t="s">
        <v>232</v>
      </c>
      <c r="O279" s="31" t="s">
        <v>28</v>
      </c>
      <c r="P279" s="32" t="s">
        <v>67</v>
      </c>
      <c r="Q279" s="34">
        <v>0</v>
      </c>
      <c r="R279" s="34">
        <v>4420750114</v>
      </c>
      <c r="S279" s="34">
        <v>297017650</v>
      </c>
      <c r="T279" s="34">
        <v>4123732464</v>
      </c>
      <c r="U279" s="34">
        <v>0</v>
      </c>
      <c r="V279" s="34">
        <v>4116553897</v>
      </c>
      <c r="W279" s="34">
        <v>7178567</v>
      </c>
      <c r="X279" s="34">
        <v>4116553897</v>
      </c>
      <c r="Y279" s="34">
        <v>2857455901</v>
      </c>
      <c r="Z279" s="34">
        <v>2857455901</v>
      </c>
      <c r="AA279" s="34">
        <v>2857455901</v>
      </c>
    </row>
    <row r="280" spans="1:27" ht="45" x14ac:dyDescent="0.25">
      <c r="A280" s="31" t="s">
        <v>103</v>
      </c>
      <c r="B280" s="32" t="s">
        <v>104</v>
      </c>
      <c r="C280" s="33" t="s">
        <v>66</v>
      </c>
      <c r="D280" s="31" t="s">
        <v>51</v>
      </c>
      <c r="E280" s="31" t="s">
        <v>216</v>
      </c>
      <c r="F280" s="31" t="s">
        <v>217</v>
      </c>
      <c r="G280" s="31" t="s">
        <v>212</v>
      </c>
      <c r="H280" s="31" t="s">
        <v>231</v>
      </c>
      <c r="I280" s="31"/>
      <c r="J280" s="31"/>
      <c r="K280" s="31"/>
      <c r="L280" s="31"/>
      <c r="M280" s="31" t="s">
        <v>27</v>
      </c>
      <c r="N280" s="31" t="s">
        <v>229</v>
      </c>
      <c r="O280" s="31" t="s">
        <v>28</v>
      </c>
      <c r="P280" s="32" t="s">
        <v>67</v>
      </c>
      <c r="Q280" s="34">
        <v>332104984</v>
      </c>
      <c r="R280" s="34">
        <v>2492566976</v>
      </c>
      <c r="S280" s="34">
        <v>0</v>
      </c>
      <c r="T280" s="34">
        <v>2824671960</v>
      </c>
      <c r="U280" s="34">
        <v>0</v>
      </c>
      <c r="V280" s="34">
        <v>2523649729</v>
      </c>
      <c r="W280" s="34">
        <v>301022231</v>
      </c>
      <c r="X280" s="34">
        <v>2348455821</v>
      </c>
      <c r="Y280" s="34">
        <v>1658193847</v>
      </c>
      <c r="Z280" s="34">
        <v>1658193847</v>
      </c>
      <c r="AA280" s="34">
        <v>1658193847</v>
      </c>
    </row>
    <row r="281" spans="1:27" ht="45" x14ac:dyDescent="0.25">
      <c r="A281" s="31" t="s">
        <v>103</v>
      </c>
      <c r="B281" s="32" t="s">
        <v>104</v>
      </c>
      <c r="C281" s="33" t="s">
        <v>66</v>
      </c>
      <c r="D281" s="31" t="s">
        <v>51</v>
      </c>
      <c r="E281" s="31" t="s">
        <v>216</v>
      </c>
      <c r="F281" s="31" t="s">
        <v>217</v>
      </c>
      <c r="G281" s="31" t="s">
        <v>212</v>
      </c>
      <c r="H281" s="31" t="s">
        <v>231</v>
      </c>
      <c r="I281" s="31"/>
      <c r="J281" s="31"/>
      <c r="K281" s="31"/>
      <c r="L281" s="31"/>
      <c r="M281" s="31" t="s">
        <v>27</v>
      </c>
      <c r="N281" s="31" t="s">
        <v>205</v>
      </c>
      <c r="O281" s="31" t="s">
        <v>28</v>
      </c>
      <c r="P281" s="32" t="s">
        <v>67</v>
      </c>
      <c r="Q281" s="34">
        <v>2445611037</v>
      </c>
      <c r="R281" s="34">
        <v>24000680168</v>
      </c>
      <c r="S281" s="34">
        <v>0</v>
      </c>
      <c r="T281" s="34">
        <v>26446291205</v>
      </c>
      <c r="U281" s="34">
        <v>0</v>
      </c>
      <c r="V281" s="34">
        <v>26291571753</v>
      </c>
      <c r="W281" s="34">
        <v>154719452</v>
      </c>
      <c r="X281" s="34">
        <v>26121460985</v>
      </c>
      <c r="Y281" s="34">
        <v>20345692507.220001</v>
      </c>
      <c r="Z281" s="34">
        <v>20345692507.220001</v>
      </c>
      <c r="AA281" s="34">
        <v>20345692507.220001</v>
      </c>
    </row>
    <row r="282" spans="1:27" ht="56.25" x14ac:dyDescent="0.25">
      <c r="A282" s="31" t="s">
        <v>103</v>
      </c>
      <c r="B282" s="32" t="s">
        <v>104</v>
      </c>
      <c r="C282" s="33" t="s">
        <v>68</v>
      </c>
      <c r="D282" s="31" t="s">
        <v>51</v>
      </c>
      <c r="E282" s="31" t="s">
        <v>233</v>
      </c>
      <c r="F282" s="31" t="s">
        <v>217</v>
      </c>
      <c r="G282" s="31" t="s">
        <v>218</v>
      </c>
      <c r="H282" s="31" t="s">
        <v>230</v>
      </c>
      <c r="I282" s="31"/>
      <c r="J282" s="31"/>
      <c r="K282" s="31"/>
      <c r="L282" s="31"/>
      <c r="M282" s="31" t="s">
        <v>27</v>
      </c>
      <c r="N282" s="31" t="s">
        <v>205</v>
      </c>
      <c r="O282" s="31" t="s">
        <v>28</v>
      </c>
      <c r="P282" s="32" t="s">
        <v>65</v>
      </c>
      <c r="Q282" s="34">
        <v>103389569</v>
      </c>
      <c r="R282" s="34">
        <v>751596</v>
      </c>
      <c r="S282" s="34">
        <v>2055176</v>
      </c>
      <c r="T282" s="34">
        <v>102085989</v>
      </c>
      <c r="U282" s="34">
        <v>0</v>
      </c>
      <c r="V282" s="34">
        <v>102085989</v>
      </c>
      <c r="W282" s="34">
        <v>0</v>
      </c>
      <c r="X282" s="34">
        <v>100544925</v>
      </c>
      <c r="Y282" s="34">
        <v>75503390</v>
      </c>
      <c r="Z282" s="34">
        <v>75503390</v>
      </c>
      <c r="AA282" s="34">
        <v>75503390</v>
      </c>
    </row>
    <row r="283" spans="1:27" ht="45" x14ac:dyDescent="0.25">
      <c r="A283" s="31" t="s">
        <v>103</v>
      </c>
      <c r="B283" s="32" t="s">
        <v>104</v>
      </c>
      <c r="C283" s="33" t="s">
        <v>69</v>
      </c>
      <c r="D283" s="31" t="s">
        <v>51</v>
      </c>
      <c r="E283" s="31" t="s">
        <v>233</v>
      </c>
      <c r="F283" s="31" t="s">
        <v>217</v>
      </c>
      <c r="G283" s="31" t="s">
        <v>220</v>
      </c>
      <c r="H283" s="31" t="s">
        <v>70</v>
      </c>
      <c r="I283" s="31"/>
      <c r="J283" s="31"/>
      <c r="K283" s="31"/>
      <c r="L283" s="31"/>
      <c r="M283" s="31" t="s">
        <v>27</v>
      </c>
      <c r="N283" s="31" t="s">
        <v>205</v>
      </c>
      <c r="O283" s="31" t="s">
        <v>28</v>
      </c>
      <c r="P283" s="32" t="s">
        <v>71</v>
      </c>
      <c r="Q283" s="34">
        <v>2489683470</v>
      </c>
      <c r="R283" s="34">
        <v>1595665509</v>
      </c>
      <c r="S283" s="34">
        <v>152605163</v>
      </c>
      <c r="T283" s="34">
        <v>3932743816</v>
      </c>
      <c r="U283" s="34">
        <v>0</v>
      </c>
      <c r="V283" s="34">
        <v>3932743816</v>
      </c>
      <c r="W283" s="34">
        <v>0</v>
      </c>
      <c r="X283" s="34">
        <v>3582824814.4299998</v>
      </c>
      <c r="Y283" s="34">
        <v>2381633753.6300001</v>
      </c>
      <c r="Z283" s="34">
        <v>2381633753.6300001</v>
      </c>
      <c r="AA283" s="34">
        <v>2381633753.6300001</v>
      </c>
    </row>
    <row r="284" spans="1:27" ht="22.5" x14ac:dyDescent="0.25">
      <c r="A284" s="31" t="s">
        <v>105</v>
      </c>
      <c r="B284" s="32" t="s">
        <v>106</v>
      </c>
      <c r="C284" s="33" t="s">
        <v>34</v>
      </c>
      <c r="D284" s="31" t="s">
        <v>26</v>
      </c>
      <c r="E284" s="31" t="s">
        <v>206</v>
      </c>
      <c r="F284" s="31"/>
      <c r="G284" s="31"/>
      <c r="H284" s="31"/>
      <c r="I284" s="31"/>
      <c r="J284" s="31"/>
      <c r="K284" s="31"/>
      <c r="L284" s="31"/>
      <c r="M284" s="31" t="s">
        <v>27</v>
      </c>
      <c r="N284" s="31" t="s">
        <v>205</v>
      </c>
      <c r="O284" s="31" t="s">
        <v>28</v>
      </c>
      <c r="P284" s="32" t="s">
        <v>35</v>
      </c>
      <c r="Q284" s="34">
        <v>22300118</v>
      </c>
      <c r="R284" s="34">
        <v>101983372</v>
      </c>
      <c r="S284" s="34">
        <v>0</v>
      </c>
      <c r="T284" s="34">
        <v>124283490</v>
      </c>
      <c r="U284" s="34">
        <v>0</v>
      </c>
      <c r="V284" s="34">
        <v>85302335</v>
      </c>
      <c r="W284" s="34">
        <v>38981155</v>
      </c>
      <c r="X284" s="34">
        <v>83008682</v>
      </c>
      <c r="Y284" s="34">
        <v>58061792</v>
      </c>
      <c r="Z284" s="34">
        <v>58061792</v>
      </c>
      <c r="AA284" s="34">
        <v>58061792</v>
      </c>
    </row>
    <row r="285" spans="1:27" ht="22.5" x14ac:dyDescent="0.25">
      <c r="A285" s="31" t="s">
        <v>105</v>
      </c>
      <c r="B285" s="32" t="s">
        <v>106</v>
      </c>
      <c r="C285" s="33" t="s">
        <v>44</v>
      </c>
      <c r="D285" s="31" t="s">
        <v>26</v>
      </c>
      <c r="E285" s="31" t="s">
        <v>215</v>
      </c>
      <c r="F285" s="31" t="s">
        <v>204</v>
      </c>
      <c r="G285" s="31"/>
      <c r="H285" s="31"/>
      <c r="I285" s="31"/>
      <c r="J285" s="31"/>
      <c r="K285" s="31"/>
      <c r="L285" s="31"/>
      <c r="M285" s="31" t="s">
        <v>27</v>
      </c>
      <c r="N285" s="31" t="s">
        <v>205</v>
      </c>
      <c r="O285" s="31" t="s">
        <v>28</v>
      </c>
      <c r="P285" s="32" t="s">
        <v>45</v>
      </c>
      <c r="Q285" s="34">
        <v>0</v>
      </c>
      <c r="R285" s="34">
        <v>17370908</v>
      </c>
      <c r="S285" s="34">
        <v>875370</v>
      </c>
      <c r="T285" s="34">
        <v>16495538</v>
      </c>
      <c r="U285" s="34">
        <v>0</v>
      </c>
      <c r="V285" s="34">
        <v>16495538</v>
      </c>
      <c r="W285" s="34">
        <v>0</v>
      </c>
      <c r="X285" s="34">
        <v>16495538</v>
      </c>
      <c r="Y285" s="34">
        <v>16495538</v>
      </c>
      <c r="Z285" s="34">
        <v>16495538</v>
      </c>
      <c r="AA285" s="34">
        <v>16495538</v>
      </c>
    </row>
    <row r="286" spans="1:27" ht="78.75" x14ac:dyDescent="0.25">
      <c r="A286" s="31" t="s">
        <v>105</v>
      </c>
      <c r="B286" s="32" t="s">
        <v>106</v>
      </c>
      <c r="C286" s="33" t="s">
        <v>50</v>
      </c>
      <c r="D286" s="31" t="s">
        <v>51</v>
      </c>
      <c r="E286" s="31" t="s">
        <v>216</v>
      </c>
      <c r="F286" s="31" t="s">
        <v>217</v>
      </c>
      <c r="G286" s="31" t="s">
        <v>218</v>
      </c>
      <c r="H286" s="31" t="s">
        <v>219</v>
      </c>
      <c r="I286" s="31"/>
      <c r="J286" s="31"/>
      <c r="K286" s="31"/>
      <c r="L286" s="31"/>
      <c r="M286" s="31" t="s">
        <v>27</v>
      </c>
      <c r="N286" s="31" t="s">
        <v>205</v>
      </c>
      <c r="O286" s="31" t="s">
        <v>28</v>
      </c>
      <c r="P286" s="32" t="s">
        <v>52</v>
      </c>
      <c r="Q286" s="34">
        <v>11626492149</v>
      </c>
      <c r="R286" s="34">
        <v>0</v>
      </c>
      <c r="S286" s="34">
        <v>71103063</v>
      </c>
      <c r="T286" s="34">
        <v>11555389086</v>
      </c>
      <c r="U286" s="34">
        <v>0</v>
      </c>
      <c r="V286" s="34">
        <v>11382547181</v>
      </c>
      <c r="W286" s="34">
        <v>172841905</v>
      </c>
      <c r="X286" s="34">
        <v>11382547181</v>
      </c>
      <c r="Y286" s="34">
        <v>11219415191</v>
      </c>
      <c r="Z286" s="34">
        <v>11219415191</v>
      </c>
      <c r="AA286" s="34">
        <v>11219415191</v>
      </c>
    </row>
    <row r="287" spans="1:27" ht="78.75" x14ac:dyDescent="0.25">
      <c r="A287" s="31" t="s">
        <v>105</v>
      </c>
      <c r="B287" s="32" t="s">
        <v>106</v>
      </c>
      <c r="C287" s="33" t="s">
        <v>53</v>
      </c>
      <c r="D287" s="31" t="s">
        <v>51</v>
      </c>
      <c r="E287" s="31" t="s">
        <v>216</v>
      </c>
      <c r="F287" s="31" t="s">
        <v>217</v>
      </c>
      <c r="G287" s="31" t="s">
        <v>220</v>
      </c>
      <c r="H287" s="31" t="s">
        <v>219</v>
      </c>
      <c r="I287" s="31"/>
      <c r="J287" s="31"/>
      <c r="K287" s="31"/>
      <c r="L287" s="31"/>
      <c r="M287" s="31" t="s">
        <v>27</v>
      </c>
      <c r="N287" s="31" t="s">
        <v>205</v>
      </c>
      <c r="O287" s="31" t="s">
        <v>28</v>
      </c>
      <c r="P287" s="32" t="s">
        <v>52</v>
      </c>
      <c r="Q287" s="34">
        <v>1234594965</v>
      </c>
      <c r="R287" s="34">
        <v>160231977</v>
      </c>
      <c r="S287" s="34">
        <v>282813627</v>
      </c>
      <c r="T287" s="34">
        <v>1112013315</v>
      </c>
      <c r="U287" s="34">
        <v>0</v>
      </c>
      <c r="V287" s="34">
        <v>939596183</v>
      </c>
      <c r="W287" s="34">
        <v>172417132</v>
      </c>
      <c r="X287" s="34">
        <v>939596183</v>
      </c>
      <c r="Y287" s="34">
        <v>904823383</v>
      </c>
      <c r="Z287" s="34">
        <v>904823383</v>
      </c>
      <c r="AA287" s="34">
        <v>904823383</v>
      </c>
    </row>
    <row r="288" spans="1:27" ht="56.25" x14ac:dyDescent="0.25">
      <c r="A288" s="31" t="s">
        <v>105</v>
      </c>
      <c r="B288" s="32" t="s">
        <v>106</v>
      </c>
      <c r="C288" s="33" t="s">
        <v>54</v>
      </c>
      <c r="D288" s="31" t="s">
        <v>51</v>
      </c>
      <c r="E288" s="31" t="s">
        <v>216</v>
      </c>
      <c r="F288" s="31" t="s">
        <v>217</v>
      </c>
      <c r="G288" s="31" t="s">
        <v>221</v>
      </c>
      <c r="H288" s="31" t="s">
        <v>222</v>
      </c>
      <c r="I288" s="31"/>
      <c r="J288" s="31"/>
      <c r="K288" s="31"/>
      <c r="L288" s="31"/>
      <c r="M288" s="31" t="s">
        <v>27</v>
      </c>
      <c r="N288" s="31" t="s">
        <v>205</v>
      </c>
      <c r="O288" s="31" t="s">
        <v>28</v>
      </c>
      <c r="P288" s="32" t="s">
        <v>55</v>
      </c>
      <c r="Q288" s="34">
        <v>706900000</v>
      </c>
      <c r="R288" s="34">
        <v>101397827</v>
      </c>
      <c r="S288" s="34">
        <v>217283447</v>
      </c>
      <c r="T288" s="34">
        <v>591014380</v>
      </c>
      <c r="U288" s="34">
        <v>0</v>
      </c>
      <c r="V288" s="34">
        <v>503666553</v>
      </c>
      <c r="W288" s="34">
        <v>87347827</v>
      </c>
      <c r="X288" s="34">
        <v>498647362</v>
      </c>
      <c r="Y288" s="34">
        <v>332217152</v>
      </c>
      <c r="Z288" s="34">
        <v>332217152</v>
      </c>
      <c r="AA288" s="34">
        <v>332217152</v>
      </c>
    </row>
    <row r="289" spans="1:27" ht="56.25" x14ac:dyDescent="0.25">
      <c r="A289" s="31" t="s">
        <v>105</v>
      </c>
      <c r="B289" s="32" t="s">
        <v>106</v>
      </c>
      <c r="C289" s="33" t="s">
        <v>56</v>
      </c>
      <c r="D289" s="31" t="s">
        <v>51</v>
      </c>
      <c r="E289" s="31" t="s">
        <v>216</v>
      </c>
      <c r="F289" s="31" t="s">
        <v>217</v>
      </c>
      <c r="G289" s="31" t="s">
        <v>223</v>
      </c>
      <c r="H289" s="31" t="s">
        <v>57</v>
      </c>
      <c r="I289" s="31"/>
      <c r="J289" s="31"/>
      <c r="K289" s="31"/>
      <c r="L289" s="31"/>
      <c r="M289" s="31" t="s">
        <v>27</v>
      </c>
      <c r="N289" s="31" t="s">
        <v>205</v>
      </c>
      <c r="O289" s="31" t="s">
        <v>28</v>
      </c>
      <c r="P289" s="32" t="s">
        <v>58</v>
      </c>
      <c r="Q289" s="34">
        <v>588580242</v>
      </c>
      <c r="R289" s="34">
        <v>12782997554</v>
      </c>
      <c r="S289" s="34">
        <v>5618825359</v>
      </c>
      <c r="T289" s="34">
        <v>7752752437</v>
      </c>
      <c r="U289" s="34">
        <v>0</v>
      </c>
      <c r="V289" s="34">
        <v>7752752437</v>
      </c>
      <c r="W289" s="34">
        <v>0</v>
      </c>
      <c r="X289" s="34">
        <v>7745966160</v>
      </c>
      <c r="Y289" s="34">
        <v>1710076447</v>
      </c>
      <c r="Z289" s="34">
        <v>1710076447</v>
      </c>
      <c r="AA289" s="34">
        <v>1710076447</v>
      </c>
    </row>
    <row r="290" spans="1:27" ht="90" x14ac:dyDescent="0.25">
      <c r="A290" s="31" t="s">
        <v>105</v>
      </c>
      <c r="B290" s="32" t="s">
        <v>106</v>
      </c>
      <c r="C290" s="33" t="s">
        <v>74</v>
      </c>
      <c r="D290" s="31" t="s">
        <v>51</v>
      </c>
      <c r="E290" s="31" t="s">
        <v>216</v>
      </c>
      <c r="F290" s="31" t="s">
        <v>217</v>
      </c>
      <c r="G290" s="31" t="s">
        <v>234</v>
      </c>
      <c r="H290" s="31" t="s">
        <v>227</v>
      </c>
      <c r="I290" s="31"/>
      <c r="J290" s="31"/>
      <c r="K290" s="31"/>
      <c r="L290" s="31"/>
      <c r="M290" s="31" t="s">
        <v>60</v>
      </c>
      <c r="N290" s="31" t="s">
        <v>212</v>
      </c>
      <c r="O290" s="31" t="s">
        <v>28</v>
      </c>
      <c r="P290" s="32" t="s">
        <v>63</v>
      </c>
      <c r="Q290" s="34">
        <v>22030871469</v>
      </c>
      <c r="R290" s="34">
        <v>15488470899</v>
      </c>
      <c r="S290" s="34">
        <v>0</v>
      </c>
      <c r="T290" s="34">
        <v>37519342368</v>
      </c>
      <c r="U290" s="34">
        <v>0</v>
      </c>
      <c r="V290" s="34">
        <v>37519342368</v>
      </c>
      <c r="W290" s="34">
        <v>0</v>
      </c>
      <c r="X290" s="34">
        <v>37519342368</v>
      </c>
      <c r="Y290" s="34">
        <v>22047821079</v>
      </c>
      <c r="Z290" s="34">
        <v>22047821079</v>
      </c>
      <c r="AA290" s="34">
        <v>22047821079</v>
      </c>
    </row>
    <row r="291" spans="1:27" ht="90" x14ac:dyDescent="0.25">
      <c r="A291" s="31" t="s">
        <v>105</v>
      </c>
      <c r="B291" s="32" t="s">
        <v>106</v>
      </c>
      <c r="C291" s="33" t="s">
        <v>62</v>
      </c>
      <c r="D291" s="31" t="s">
        <v>51</v>
      </c>
      <c r="E291" s="31" t="s">
        <v>216</v>
      </c>
      <c r="F291" s="31" t="s">
        <v>217</v>
      </c>
      <c r="G291" s="31" t="s">
        <v>226</v>
      </c>
      <c r="H291" s="31" t="s">
        <v>227</v>
      </c>
      <c r="I291" s="31"/>
      <c r="J291" s="31"/>
      <c r="K291" s="31"/>
      <c r="L291" s="31"/>
      <c r="M291" s="31" t="s">
        <v>60</v>
      </c>
      <c r="N291" s="31" t="s">
        <v>212</v>
      </c>
      <c r="O291" s="31" t="s">
        <v>28</v>
      </c>
      <c r="P291" s="32" t="s">
        <v>63</v>
      </c>
      <c r="Q291" s="34">
        <v>0</v>
      </c>
      <c r="R291" s="34">
        <v>250619254528</v>
      </c>
      <c r="S291" s="34">
        <v>39015224656</v>
      </c>
      <c r="T291" s="34">
        <v>211604029872</v>
      </c>
      <c r="U291" s="34">
        <v>0</v>
      </c>
      <c r="V291" s="34">
        <v>211588103285</v>
      </c>
      <c r="W291" s="34">
        <v>15926587</v>
      </c>
      <c r="X291" s="34">
        <v>206417528738</v>
      </c>
      <c r="Y291" s="34">
        <v>175337374539</v>
      </c>
      <c r="Z291" s="34">
        <v>175337374539</v>
      </c>
      <c r="AA291" s="34">
        <v>175337374539</v>
      </c>
    </row>
    <row r="292" spans="1:27" ht="90" x14ac:dyDescent="0.25">
      <c r="A292" s="31" t="s">
        <v>105</v>
      </c>
      <c r="B292" s="32" t="s">
        <v>106</v>
      </c>
      <c r="C292" s="33" t="s">
        <v>62</v>
      </c>
      <c r="D292" s="31" t="s">
        <v>51</v>
      </c>
      <c r="E292" s="31" t="s">
        <v>216</v>
      </c>
      <c r="F292" s="31" t="s">
        <v>217</v>
      </c>
      <c r="G292" s="31" t="s">
        <v>226</v>
      </c>
      <c r="H292" s="31" t="s">
        <v>227</v>
      </c>
      <c r="I292" s="31"/>
      <c r="J292" s="31"/>
      <c r="K292" s="31"/>
      <c r="L292" s="31"/>
      <c r="M292" s="31" t="s">
        <v>27</v>
      </c>
      <c r="N292" s="31" t="s">
        <v>228</v>
      </c>
      <c r="O292" s="31" t="s">
        <v>28</v>
      </c>
      <c r="P292" s="32" t="s">
        <v>63</v>
      </c>
      <c r="Q292" s="34">
        <v>0</v>
      </c>
      <c r="R292" s="34">
        <v>19184325</v>
      </c>
      <c r="S292" s="34">
        <v>12000000</v>
      </c>
      <c r="T292" s="34">
        <v>7184325</v>
      </c>
      <c r="U292" s="34">
        <v>0</v>
      </c>
      <c r="V292" s="34">
        <v>7184325</v>
      </c>
      <c r="W292" s="34">
        <v>0</v>
      </c>
      <c r="X292" s="34">
        <v>7184325</v>
      </c>
      <c r="Y292" s="34">
        <v>0</v>
      </c>
      <c r="Z292" s="34">
        <v>0</v>
      </c>
      <c r="AA292" s="34">
        <v>0</v>
      </c>
    </row>
    <row r="293" spans="1:27" ht="90" x14ac:dyDescent="0.25">
      <c r="A293" s="31" t="s">
        <v>105</v>
      </c>
      <c r="B293" s="32" t="s">
        <v>106</v>
      </c>
      <c r="C293" s="33" t="s">
        <v>62</v>
      </c>
      <c r="D293" s="31" t="s">
        <v>51</v>
      </c>
      <c r="E293" s="31" t="s">
        <v>216</v>
      </c>
      <c r="F293" s="31" t="s">
        <v>217</v>
      </c>
      <c r="G293" s="31" t="s">
        <v>226</v>
      </c>
      <c r="H293" s="31" t="s">
        <v>227</v>
      </c>
      <c r="I293" s="31"/>
      <c r="J293" s="31"/>
      <c r="K293" s="31"/>
      <c r="L293" s="31"/>
      <c r="M293" s="31" t="s">
        <v>27</v>
      </c>
      <c r="N293" s="31" t="s">
        <v>229</v>
      </c>
      <c r="O293" s="31" t="s">
        <v>28</v>
      </c>
      <c r="P293" s="32" t="s">
        <v>63</v>
      </c>
      <c r="Q293" s="34">
        <v>0</v>
      </c>
      <c r="R293" s="34">
        <v>10403031076</v>
      </c>
      <c r="S293" s="34">
        <v>0</v>
      </c>
      <c r="T293" s="34">
        <v>10403031076</v>
      </c>
      <c r="U293" s="34">
        <v>0</v>
      </c>
      <c r="V293" s="34">
        <v>10403031076</v>
      </c>
      <c r="W293" s="34">
        <v>0</v>
      </c>
      <c r="X293" s="34">
        <v>10118684757</v>
      </c>
      <c r="Y293" s="34">
        <v>0</v>
      </c>
      <c r="Z293" s="34">
        <v>0</v>
      </c>
      <c r="AA293" s="34">
        <v>0</v>
      </c>
    </row>
    <row r="294" spans="1:27" ht="56.25" x14ac:dyDescent="0.25">
      <c r="A294" s="31" t="s">
        <v>105</v>
      </c>
      <c r="B294" s="32" t="s">
        <v>106</v>
      </c>
      <c r="C294" s="33" t="s">
        <v>64</v>
      </c>
      <c r="D294" s="31" t="s">
        <v>51</v>
      </c>
      <c r="E294" s="31" t="s">
        <v>216</v>
      </c>
      <c r="F294" s="31" t="s">
        <v>217</v>
      </c>
      <c r="G294" s="31" t="s">
        <v>226</v>
      </c>
      <c r="H294" s="31" t="s">
        <v>230</v>
      </c>
      <c r="I294" s="31"/>
      <c r="J294" s="31"/>
      <c r="K294" s="31"/>
      <c r="L294" s="31"/>
      <c r="M294" s="31" t="s">
        <v>27</v>
      </c>
      <c r="N294" s="31" t="s">
        <v>205</v>
      </c>
      <c r="O294" s="31" t="s">
        <v>28</v>
      </c>
      <c r="P294" s="32" t="s">
        <v>65</v>
      </c>
      <c r="Q294" s="34">
        <v>2833196079</v>
      </c>
      <c r="R294" s="34">
        <v>25581111636</v>
      </c>
      <c r="S294" s="34">
        <v>3325812316</v>
      </c>
      <c r="T294" s="34">
        <v>25088495399</v>
      </c>
      <c r="U294" s="34">
        <v>0</v>
      </c>
      <c r="V294" s="34">
        <v>24678357168</v>
      </c>
      <c r="W294" s="34">
        <v>410138231</v>
      </c>
      <c r="X294" s="34">
        <v>23713378956</v>
      </c>
      <c r="Y294" s="34">
        <v>5075607157</v>
      </c>
      <c r="Z294" s="34">
        <v>5075607157</v>
      </c>
      <c r="AA294" s="34">
        <v>5075607157</v>
      </c>
    </row>
    <row r="295" spans="1:27" ht="45" x14ac:dyDescent="0.25">
      <c r="A295" s="31" t="s">
        <v>105</v>
      </c>
      <c r="B295" s="32" t="s">
        <v>106</v>
      </c>
      <c r="C295" s="33" t="s">
        <v>66</v>
      </c>
      <c r="D295" s="31" t="s">
        <v>51</v>
      </c>
      <c r="E295" s="31" t="s">
        <v>216</v>
      </c>
      <c r="F295" s="31" t="s">
        <v>217</v>
      </c>
      <c r="G295" s="31" t="s">
        <v>212</v>
      </c>
      <c r="H295" s="31" t="s">
        <v>231</v>
      </c>
      <c r="I295" s="31"/>
      <c r="J295" s="31"/>
      <c r="K295" s="31"/>
      <c r="L295" s="31"/>
      <c r="M295" s="31" t="s">
        <v>60</v>
      </c>
      <c r="N295" s="31" t="s">
        <v>232</v>
      </c>
      <c r="O295" s="31" t="s">
        <v>28</v>
      </c>
      <c r="P295" s="32" t="s">
        <v>67</v>
      </c>
      <c r="Q295" s="34">
        <v>552500000</v>
      </c>
      <c r="R295" s="34">
        <v>6680684003</v>
      </c>
      <c r="S295" s="34">
        <v>0</v>
      </c>
      <c r="T295" s="34">
        <v>7233184003</v>
      </c>
      <c r="U295" s="34">
        <v>0</v>
      </c>
      <c r="V295" s="34">
        <v>6354658832</v>
      </c>
      <c r="W295" s="34">
        <v>878525171</v>
      </c>
      <c r="X295" s="34">
        <v>5352153875</v>
      </c>
      <c r="Y295" s="34">
        <v>3583603796</v>
      </c>
      <c r="Z295" s="34">
        <v>3583603796</v>
      </c>
      <c r="AA295" s="34">
        <v>3583603796</v>
      </c>
    </row>
    <row r="296" spans="1:27" ht="45" x14ac:dyDescent="0.25">
      <c r="A296" s="31" t="s">
        <v>105</v>
      </c>
      <c r="B296" s="32" t="s">
        <v>106</v>
      </c>
      <c r="C296" s="33" t="s">
        <v>66</v>
      </c>
      <c r="D296" s="31" t="s">
        <v>51</v>
      </c>
      <c r="E296" s="31" t="s">
        <v>216</v>
      </c>
      <c r="F296" s="31" t="s">
        <v>217</v>
      </c>
      <c r="G296" s="31" t="s">
        <v>212</v>
      </c>
      <c r="H296" s="31" t="s">
        <v>231</v>
      </c>
      <c r="I296" s="31"/>
      <c r="J296" s="31"/>
      <c r="K296" s="31"/>
      <c r="L296" s="31"/>
      <c r="M296" s="31" t="s">
        <v>27</v>
      </c>
      <c r="N296" s="31" t="s">
        <v>229</v>
      </c>
      <c r="O296" s="31" t="s">
        <v>28</v>
      </c>
      <c r="P296" s="32" t="s">
        <v>67</v>
      </c>
      <c r="Q296" s="34">
        <v>401838654</v>
      </c>
      <c r="R296" s="34">
        <v>35313226230</v>
      </c>
      <c r="S296" s="34">
        <v>0</v>
      </c>
      <c r="T296" s="34">
        <v>35715064884</v>
      </c>
      <c r="U296" s="34">
        <v>0</v>
      </c>
      <c r="V296" s="34">
        <v>32379937733</v>
      </c>
      <c r="W296" s="34">
        <v>3335127151</v>
      </c>
      <c r="X296" s="34">
        <v>32211499389</v>
      </c>
      <c r="Y296" s="34">
        <v>27116262681</v>
      </c>
      <c r="Z296" s="34">
        <v>27116262681</v>
      </c>
      <c r="AA296" s="34">
        <v>27116262681</v>
      </c>
    </row>
    <row r="297" spans="1:27" ht="45" x14ac:dyDescent="0.25">
      <c r="A297" s="31" t="s">
        <v>105</v>
      </c>
      <c r="B297" s="32" t="s">
        <v>106</v>
      </c>
      <c r="C297" s="33" t="s">
        <v>66</v>
      </c>
      <c r="D297" s="31" t="s">
        <v>51</v>
      </c>
      <c r="E297" s="31" t="s">
        <v>216</v>
      </c>
      <c r="F297" s="31" t="s">
        <v>217</v>
      </c>
      <c r="G297" s="31" t="s">
        <v>212</v>
      </c>
      <c r="H297" s="31" t="s">
        <v>231</v>
      </c>
      <c r="I297" s="31"/>
      <c r="J297" s="31"/>
      <c r="K297" s="31"/>
      <c r="L297" s="31"/>
      <c r="M297" s="31" t="s">
        <v>27</v>
      </c>
      <c r="N297" s="31" t="s">
        <v>205</v>
      </c>
      <c r="O297" s="31" t="s">
        <v>28</v>
      </c>
      <c r="P297" s="32" t="s">
        <v>67</v>
      </c>
      <c r="Q297" s="34">
        <v>4434008283</v>
      </c>
      <c r="R297" s="34">
        <v>1262229584</v>
      </c>
      <c r="S297" s="34">
        <v>159223680</v>
      </c>
      <c r="T297" s="34">
        <v>5537014187</v>
      </c>
      <c r="U297" s="34">
        <v>0</v>
      </c>
      <c r="V297" s="34">
        <v>5291558505</v>
      </c>
      <c r="W297" s="34">
        <v>245455682</v>
      </c>
      <c r="X297" s="34">
        <v>5219277029</v>
      </c>
      <c r="Y297" s="34">
        <v>3928747972</v>
      </c>
      <c r="Z297" s="34">
        <v>3928747972</v>
      </c>
      <c r="AA297" s="34">
        <v>3928747972</v>
      </c>
    </row>
    <row r="298" spans="1:27" ht="56.25" x14ac:dyDescent="0.25">
      <c r="A298" s="31" t="s">
        <v>105</v>
      </c>
      <c r="B298" s="32" t="s">
        <v>106</v>
      </c>
      <c r="C298" s="33" t="s">
        <v>68</v>
      </c>
      <c r="D298" s="31" t="s">
        <v>51</v>
      </c>
      <c r="E298" s="31" t="s">
        <v>233</v>
      </c>
      <c r="F298" s="31" t="s">
        <v>217</v>
      </c>
      <c r="G298" s="31" t="s">
        <v>218</v>
      </c>
      <c r="H298" s="31" t="s">
        <v>230</v>
      </c>
      <c r="I298" s="31"/>
      <c r="J298" s="31"/>
      <c r="K298" s="31"/>
      <c r="L298" s="31"/>
      <c r="M298" s="31" t="s">
        <v>27</v>
      </c>
      <c r="N298" s="31" t="s">
        <v>205</v>
      </c>
      <c r="O298" s="31" t="s">
        <v>28</v>
      </c>
      <c r="P298" s="32" t="s">
        <v>65</v>
      </c>
      <c r="Q298" s="34">
        <v>133416178</v>
      </c>
      <c r="R298" s="34">
        <v>35893744</v>
      </c>
      <c r="S298" s="34">
        <v>14056441</v>
      </c>
      <c r="T298" s="34">
        <v>155253481</v>
      </c>
      <c r="U298" s="34">
        <v>0</v>
      </c>
      <c r="V298" s="34">
        <v>155253481</v>
      </c>
      <c r="W298" s="34">
        <v>0</v>
      </c>
      <c r="X298" s="34">
        <v>118698858</v>
      </c>
      <c r="Y298" s="34">
        <v>87282366</v>
      </c>
      <c r="Z298" s="34">
        <v>87282366</v>
      </c>
      <c r="AA298" s="34">
        <v>87282366</v>
      </c>
    </row>
    <row r="299" spans="1:27" ht="45" x14ac:dyDescent="0.25">
      <c r="A299" s="31" t="s">
        <v>105</v>
      </c>
      <c r="B299" s="32" t="s">
        <v>106</v>
      </c>
      <c r="C299" s="33" t="s">
        <v>69</v>
      </c>
      <c r="D299" s="31" t="s">
        <v>51</v>
      </c>
      <c r="E299" s="31" t="s">
        <v>233</v>
      </c>
      <c r="F299" s="31" t="s">
        <v>217</v>
      </c>
      <c r="G299" s="31" t="s">
        <v>220</v>
      </c>
      <c r="H299" s="31" t="s">
        <v>70</v>
      </c>
      <c r="I299" s="31"/>
      <c r="J299" s="31"/>
      <c r="K299" s="31"/>
      <c r="L299" s="31"/>
      <c r="M299" s="31" t="s">
        <v>27</v>
      </c>
      <c r="N299" s="31" t="s">
        <v>205</v>
      </c>
      <c r="O299" s="31" t="s">
        <v>28</v>
      </c>
      <c r="P299" s="32" t="s">
        <v>71</v>
      </c>
      <c r="Q299" s="34">
        <v>2642183170</v>
      </c>
      <c r="R299" s="34">
        <v>794779648</v>
      </c>
      <c r="S299" s="34">
        <v>78399010</v>
      </c>
      <c r="T299" s="34">
        <v>3358563808</v>
      </c>
      <c r="U299" s="34">
        <v>0</v>
      </c>
      <c r="V299" s="34">
        <v>3322483209</v>
      </c>
      <c r="W299" s="34">
        <v>36080599</v>
      </c>
      <c r="X299" s="34">
        <v>2484998375.79</v>
      </c>
      <c r="Y299" s="34">
        <v>1930599257.79</v>
      </c>
      <c r="Z299" s="34">
        <v>1930599257.79</v>
      </c>
      <c r="AA299" s="34">
        <v>1930599257.79</v>
      </c>
    </row>
    <row r="300" spans="1:27" ht="22.5" x14ac:dyDescent="0.25">
      <c r="A300" s="31" t="s">
        <v>107</v>
      </c>
      <c r="B300" s="32" t="s">
        <v>108</v>
      </c>
      <c r="C300" s="33" t="s">
        <v>34</v>
      </c>
      <c r="D300" s="31" t="s">
        <v>26</v>
      </c>
      <c r="E300" s="31" t="s">
        <v>206</v>
      </c>
      <c r="F300" s="31"/>
      <c r="G300" s="31"/>
      <c r="H300" s="31"/>
      <c r="I300" s="31"/>
      <c r="J300" s="31"/>
      <c r="K300" s="31"/>
      <c r="L300" s="31"/>
      <c r="M300" s="31" t="s">
        <v>27</v>
      </c>
      <c r="N300" s="31" t="s">
        <v>205</v>
      </c>
      <c r="O300" s="31" t="s">
        <v>28</v>
      </c>
      <c r="P300" s="32" t="s">
        <v>35</v>
      </c>
      <c r="Q300" s="34">
        <v>16725089</v>
      </c>
      <c r="R300" s="34">
        <v>51012521</v>
      </c>
      <c r="S300" s="34">
        <v>0</v>
      </c>
      <c r="T300" s="34">
        <v>67737610</v>
      </c>
      <c r="U300" s="34">
        <v>0</v>
      </c>
      <c r="V300" s="34">
        <v>67737610</v>
      </c>
      <c r="W300" s="34">
        <v>0</v>
      </c>
      <c r="X300" s="34">
        <v>63073632</v>
      </c>
      <c r="Y300" s="34">
        <v>22717040</v>
      </c>
      <c r="Z300" s="34">
        <v>22717040</v>
      </c>
      <c r="AA300" s="34">
        <v>22717040</v>
      </c>
    </row>
    <row r="301" spans="1:27" ht="22.5" x14ac:dyDescent="0.25">
      <c r="A301" s="31" t="s">
        <v>107</v>
      </c>
      <c r="B301" s="32" t="s">
        <v>108</v>
      </c>
      <c r="C301" s="33" t="s">
        <v>44</v>
      </c>
      <c r="D301" s="31" t="s">
        <v>26</v>
      </c>
      <c r="E301" s="31" t="s">
        <v>215</v>
      </c>
      <c r="F301" s="31" t="s">
        <v>204</v>
      </c>
      <c r="G301" s="31"/>
      <c r="H301" s="31"/>
      <c r="I301" s="31"/>
      <c r="J301" s="31"/>
      <c r="K301" s="31"/>
      <c r="L301" s="31"/>
      <c r="M301" s="31" t="s">
        <v>27</v>
      </c>
      <c r="N301" s="31" t="s">
        <v>205</v>
      </c>
      <c r="O301" s="31" t="s">
        <v>28</v>
      </c>
      <c r="P301" s="32" t="s">
        <v>45</v>
      </c>
      <c r="Q301" s="34">
        <v>0</v>
      </c>
      <c r="R301" s="34">
        <v>174677176</v>
      </c>
      <c r="S301" s="34">
        <v>13253484</v>
      </c>
      <c r="T301" s="34">
        <v>161423692</v>
      </c>
      <c r="U301" s="34">
        <v>0</v>
      </c>
      <c r="V301" s="34">
        <v>161423692</v>
      </c>
      <c r="W301" s="34">
        <v>0</v>
      </c>
      <c r="X301" s="34">
        <v>159422751</v>
      </c>
      <c r="Y301" s="34">
        <v>159422751</v>
      </c>
      <c r="Z301" s="34">
        <v>159422751</v>
      </c>
      <c r="AA301" s="34">
        <v>159422751</v>
      </c>
    </row>
    <row r="302" spans="1:27" ht="22.5" x14ac:dyDescent="0.25">
      <c r="A302" s="31" t="s">
        <v>107</v>
      </c>
      <c r="B302" s="32" t="s">
        <v>108</v>
      </c>
      <c r="C302" s="33" t="s">
        <v>48</v>
      </c>
      <c r="D302" s="31" t="s">
        <v>26</v>
      </c>
      <c r="E302" s="31" t="s">
        <v>215</v>
      </c>
      <c r="F302" s="31" t="s">
        <v>209</v>
      </c>
      <c r="G302" s="31" t="s">
        <v>207</v>
      </c>
      <c r="H302" s="31"/>
      <c r="I302" s="31"/>
      <c r="J302" s="31"/>
      <c r="K302" s="31"/>
      <c r="L302" s="31"/>
      <c r="M302" s="31" t="s">
        <v>27</v>
      </c>
      <c r="N302" s="31" t="s">
        <v>205</v>
      </c>
      <c r="O302" s="31" t="s">
        <v>28</v>
      </c>
      <c r="P302" s="32" t="s">
        <v>49</v>
      </c>
      <c r="Q302" s="34">
        <v>0</v>
      </c>
      <c r="R302" s="34">
        <v>36673108</v>
      </c>
      <c r="S302" s="34">
        <v>0</v>
      </c>
      <c r="T302" s="34">
        <v>36673108</v>
      </c>
      <c r="U302" s="34">
        <v>0</v>
      </c>
      <c r="V302" s="34">
        <v>36673108</v>
      </c>
      <c r="W302" s="34">
        <v>0</v>
      </c>
      <c r="X302" s="34">
        <v>36208758</v>
      </c>
      <c r="Y302" s="34">
        <v>36208758</v>
      </c>
      <c r="Z302" s="34">
        <v>36208758</v>
      </c>
      <c r="AA302" s="34">
        <v>36208758</v>
      </c>
    </row>
    <row r="303" spans="1:27" ht="78.75" x14ac:dyDescent="0.25">
      <c r="A303" s="31" t="s">
        <v>107</v>
      </c>
      <c r="B303" s="32" t="s">
        <v>108</v>
      </c>
      <c r="C303" s="33" t="s">
        <v>50</v>
      </c>
      <c r="D303" s="31" t="s">
        <v>51</v>
      </c>
      <c r="E303" s="31" t="s">
        <v>216</v>
      </c>
      <c r="F303" s="31" t="s">
        <v>217</v>
      </c>
      <c r="G303" s="31" t="s">
        <v>218</v>
      </c>
      <c r="H303" s="31" t="s">
        <v>219</v>
      </c>
      <c r="I303" s="31"/>
      <c r="J303" s="31"/>
      <c r="K303" s="31"/>
      <c r="L303" s="31"/>
      <c r="M303" s="31" t="s">
        <v>27</v>
      </c>
      <c r="N303" s="31" t="s">
        <v>205</v>
      </c>
      <c r="O303" s="31" t="s">
        <v>28</v>
      </c>
      <c r="P303" s="32" t="s">
        <v>52</v>
      </c>
      <c r="Q303" s="34">
        <v>4244964372</v>
      </c>
      <c r="R303" s="34">
        <v>11436000</v>
      </c>
      <c r="S303" s="34">
        <v>176871516</v>
      </c>
      <c r="T303" s="34">
        <v>4079528856</v>
      </c>
      <c r="U303" s="34">
        <v>0</v>
      </c>
      <c r="V303" s="34">
        <v>4072473374</v>
      </c>
      <c r="W303" s="34">
        <v>7055482</v>
      </c>
      <c r="X303" s="34">
        <v>4027395994</v>
      </c>
      <c r="Y303" s="34">
        <v>4027395994</v>
      </c>
      <c r="Z303" s="34">
        <v>4027395994</v>
      </c>
      <c r="AA303" s="34">
        <v>4027395994</v>
      </c>
    </row>
    <row r="304" spans="1:27" ht="78.75" x14ac:dyDescent="0.25">
      <c r="A304" s="31" t="s">
        <v>107</v>
      </c>
      <c r="B304" s="32" t="s">
        <v>108</v>
      </c>
      <c r="C304" s="33" t="s">
        <v>53</v>
      </c>
      <c r="D304" s="31" t="s">
        <v>51</v>
      </c>
      <c r="E304" s="31" t="s">
        <v>216</v>
      </c>
      <c r="F304" s="31" t="s">
        <v>217</v>
      </c>
      <c r="G304" s="31" t="s">
        <v>220</v>
      </c>
      <c r="H304" s="31" t="s">
        <v>219</v>
      </c>
      <c r="I304" s="31"/>
      <c r="J304" s="31"/>
      <c r="K304" s="31"/>
      <c r="L304" s="31"/>
      <c r="M304" s="31" t="s">
        <v>27</v>
      </c>
      <c r="N304" s="31" t="s">
        <v>205</v>
      </c>
      <c r="O304" s="31" t="s">
        <v>28</v>
      </c>
      <c r="P304" s="32" t="s">
        <v>52</v>
      </c>
      <c r="Q304" s="34">
        <v>1833045357</v>
      </c>
      <c r="R304" s="34">
        <v>0</v>
      </c>
      <c r="S304" s="34">
        <v>92345427</v>
      </c>
      <c r="T304" s="34">
        <v>1740699930</v>
      </c>
      <c r="U304" s="34">
        <v>0</v>
      </c>
      <c r="V304" s="34">
        <v>1716185525</v>
      </c>
      <c r="W304" s="34">
        <v>24514405</v>
      </c>
      <c r="X304" s="34">
        <v>1716185525</v>
      </c>
      <c r="Y304" s="34">
        <v>1716185525</v>
      </c>
      <c r="Z304" s="34">
        <v>1716185525</v>
      </c>
      <c r="AA304" s="34">
        <v>1716185525</v>
      </c>
    </row>
    <row r="305" spans="1:27" ht="56.25" x14ac:dyDescent="0.25">
      <c r="A305" s="31" t="s">
        <v>107</v>
      </c>
      <c r="B305" s="32" t="s">
        <v>108</v>
      </c>
      <c r="C305" s="33" t="s">
        <v>54</v>
      </c>
      <c r="D305" s="31" t="s">
        <v>51</v>
      </c>
      <c r="E305" s="31" t="s">
        <v>216</v>
      </c>
      <c r="F305" s="31" t="s">
        <v>217</v>
      </c>
      <c r="G305" s="31" t="s">
        <v>221</v>
      </c>
      <c r="H305" s="31" t="s">
        <v>222</v>
      </c>
      <c r="I305" s="31"/>
      <c r="J305" s="31"/>
      <c r="K305" s="31"/>
      <c r="L305" s="31"/>
      <c r="M305" s="31" t="s">
        <v>27</v>
      </c>
      <c r="N305" s="31" t="s">
        <v>205</v>
      </c>
      <c r="O305" s="31" t="s">
        <v>28</v>
      </c>
      <c r="P305" s="32" t="s">
        <v>55</v>
      </c>
      <c r="Q305" s="34">
        <v>388050000</v>
      </c>
      <c r="R305" s="34">
        <v>105494662</v>
      </c>
      <c r="S305" s="34">
        <v>306668</v>
      </c>
      <c r="T305" s="34">
        <v>493237994</v>
      </c>
      <c r="U305" s="34">
        <v>0</v>
      </c>
      <c r="V305" s="34">
        <v>474193832</v>
      </c>
      <c r="W305" s="34">
        <v>19044162</v>
      </c>
      <c r="X305" s="34">
        <v>467834217</v>
      </c>
      <c r="Y305" s="34">
        <v>351656190.12</v>
      </c>
      <c r="Z305" s="34">
        <v>351656190.12</v>
      </c>
      <c r="AA305" s="34">
        <v>351656190.12</v>
      </c>
    </row>
    <row r="306" spans="1:27" ht="56.25" x14ac:dyDescent="0.25">
      <c r="A306" s="31" t="s">
        <v>107</v>
      </c>
      <c r="B306" s="32" t="s">
        <v>108</v>
      </c>
      <c r="C306" s="33" t="s">
        <v>56</v>
      </c>
      <c r="D306" s="31" t="s">
        <v>51</v>
      </c>
      <c r="E306" s="31" t="s">
        <v>216</v>
      </c>
      <c r="F306" s="31" t="s">
        <v>217</v>
      </c>
      <c r="G306" s="31" t="s">
        <v>223</v>
      </c>
      <c r="H306" s="31" t="s">
        <v>57</v>
      </c>
      <c r="I306" s="31"/>
      <c r="J306" s="31"/>
      <c r="K306" s="31"/>
      <c r="L306" s="31"/>
      <c r="M306" s="31" t="s">
        <v>27</v>
      </c>
      <c r="N306" s="31" t="s">
        <v>205</v>
      </c>
      <c r="O306" s="31" t="s">
        <v>28</v>
      </c>
      <c r="P306" s="32" t="s">
        <v>58</v>
      </c>
      <c r="Q306" s="34">
        <v>400231842</v>
      </c>
      <c r="R306" s="34">
        <v>5399501238</v>
      </c>
      <c r="S306" s="34">
        <v>1173789522</v>
      </c>
      <c r="T306" s="34">
        <v>4625943558</v>
      </c>
      <c r="U306" s="34">
        <v>0</v>
      </c>
      <c r="V306" s="34">
        <v>4566389721</v>
      </c>
      <c r="W306" s="34">
        <v>59553837</v>
      </c>
      <c r="X306" s="34">
        <v>4445307934</v>
      </c>
      <c r="Y306" s="34">
        <v>789443080</v>
      </c>
      <c r="Z306" s="34">
        <v>789443080</v>
      </c>
      <c r="AA306" s="34">
        <v>789443080</v>
      </c>
    </row>
    <row r="307" spans="1:27" ht="90" x14ac:dyDescent="0.25">
      <c r="A307" s="31" t="s">
        <v>107</v>
      </c>
      <c r="B307" s="32" t="s">
        <v>108</v>
      </c>
      <c r="C307" s="33" t="s">
        <v>74</v>
      </c>
      <c r="D307" s="31" t="s">
        <v>51</v>
      </c>
      <c r="E307" s="31" t="s">
        <v>216</v>
      </c>
      <c r="F307" s="31" t="s">
        <v>217</v>
      </c>
      <c r="G307" s="31" t="s">
        <v>234</v>
      </c>
      <c r="H307" s="31" t="s">
        <v>227</v>
      </c>
      <c r="I307" s="31"/>
      <c r="J307" s="31"/>
      <c r="K307" s="31"/>
      <c r="L307" s="31"/>
      <c r="M307" s="31" t="s">
        <v>60</v>
      </c>
      <c r="N307" s="31" t="s">
        <v>212</v>
      </c>
      <c r="O307" s="31" t="s">
        <v>28</v>
      </c>
      <c r="P307" s="32" t="s">
        <v>63</v>
      </c>
      <c r="Q307" s="34">
        <v>15043452013</v>
      </c>
      <c r="R307" s="34">
        <v>10103349357</v>
      </c>
      <c r="S307" s="34">
        <v>170684003</v>
      </c>
      <c r="T307" s="34">
        <v>24976117367</v>
      </c>
      <c r="U307" s="34">
        <v>0</v>
      </c>
      <c r="V307" s="34">
        <v>24956094610</v>
      </c>
      <c r="W307" s="34">
        <v>20022757</v>
      </c>
      <c r="X307" s="34">
        <v>24908032725</v>
      </c>
      <c r="Y307" s="34">
        <v>15043452013</v>
      </c>
      <c r="Z307" s="34">
        <v>15043452013</v>
      </c>
      <c r="AA307" s="34">
        <v>15043452013</v>
      </c>
    </row>
    <row r="308" spans="1:27" ht="90" x14ac:dyDescent="0.25">
      <c r="A308" s="31" t="s">
        <v>107</v>
      </c>
      <c r="B308" s="32" t="s">
        <v>108</v>
      </c>
      <c r="C308" s="33" t="s">
        <v>62</v>
      </c>
      <c r="D308" s="31" t="s">
        <v>51</v>
      </c>
      <c r="E308" s="31" t="s">
        <v>216</v>
      </c>
      <c r="F308" s="31" t="s">
        <v>217</v>
      </c>
      <c r="G308" s="31" t="s">
        <v>226</v>
      </c>
      <c r="H308" s="31" t="s">
        <v>227</v>
      </c>
      <c r="I308" s="31"/>
      <c r="J308" s="31"/>
      <c r="K308" s="31"/>
      <c r="L308" s="31"/>
      <c r="M308" s="31" t="s">
        <v>60</v>
      </c>
      <c r="N308" s="31" t="s">
        <v>212</v>
      </c>
      <c r="O308" s="31" t="s">
        <v>28</v>
      </c>
      <c r="P308" s="32" t="s">
        <v>63</v>
      </c>
      <c r="Q308" s="34">
        <v>0</v>
      </c>
      <c r="R308" s="34">
        <v>193513518131</v>
      </c>
      <c r="S308" s="34">
        <v>20940307082</v>
      </c>
      <c r="T308" s="34">
        <v>172573211049</v>
      </c>
      <c r="U308" s="34">
        <v>0</v>
      </c>
      <c r="V308" s="34">
        <v>171811769532</v>
      </c>
      <c r="W308" s="34">
        <v>761441517</v>
      </c>
      <c r="X308" s="34">
        <v>159218485794</v>
      </c>
      <c r="Y308" s="34">
        <v>140907563114</v>
      </c>
      <c r="Z308" s="34">
        <v>140907563114</v>
      </c>
      <c r="AA308" s="34">
        <v>140907563114</v>
      </c>
    </row>
    <row r="309" spans="1:27" ht="90" x14ac:dyDescent="0.25">
      <c r="A309" s="31" t="s">
        <v>107</v>
      </c>
      <c r="B309" s="32" t="s">
        <v>108</v>
      </c>
      <c r="C309" s="33" t="s">
        <v>62</v>
      </c>
      <c r="D309" s="31" t="s">
        <v>51</v>
      </c>
      <c r="E309" s="31" t="s">
        <v>216</v>
      </c>
      <c r="F309" s="31" t="s">
        <v>217</v>
      </c>
      <c r="G309" s="31" t="s">
        <v>226</v>
      </c>
      <c r="H309" s="31" t="s">
        <v>227</v>
      </c>
      <c r="I309" s="31"/>
      <c r="J309" s="31"/>
      <c r="K309" s="31"/>
      <c r="L309" s="31"/>
      <c r="M309" s="31" t="s">
        <v>27</v>
      </c>
      <c r="N309" s="31" t="s">
        <v>228</v>
      </c>
      <c r="O309" s="31" t="s">
        <v>28</v>
      </c>
      <c r="P309" s="32" t="s">
        <v>63</v>
      </c>
      <c r="Q309" s="34">
        <v>0</v>
      </c>
      <c r="R309" s="34">
        <v>6000000</v>
      </c>
      <c r="S309" s="34">
        <v>6000000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</row>
    <row r="310" spans="1:27" ht="56.25" x14ac:dyDescent="0.25">
      <c r="A310" s="31" t="s">
        <v>107</v>
      </c>
      <c r="B310" s="32" t="s">
        <v>108</v>
      </c>
      <c r="C310" s="33" t="s">
        <v>64</v>
      </c>
      <c r="D310" s="31" t="s">
        <v>51</v>
      </c>
      <c r="E310" s="31" t="s">
        <v>216</v>
      </c>
      <c r="F310" s="31" t="s">
        <v>217</v>
      </c>
      <c r="G310" s="31" t="s">
        <v>226</v>
      </c>
      <c r="H310" s="31" t="s">
        <v>230</v>
      </c>
      <c r="I310" s="31"/>
      <c r="J310" s="31"/>
      <c r="K310" s="31"/>
      <c r="L310" s="31"/>
      <c r="M310" s="31" t="s">
        <v>27</v>
      </c>
      <c r="N310" s="31" t="s">
        <v>205</v>
      </c>
      <c r="O310" s="31" t="s">
        <v>28</v>
      </c>
      <c r="P310" s="32" t="s">
        <v>65</v>
      </c>
      <c r="Q310" s="34">
        <v>1986568152</v>
      </c>
      <c r="R310" s="34">
        <v>6152629255</v>
      </c>
      <c r="S310" s="34">
        <v>3878911300</v>
      </c>
      <c r="T310" s="34">
        <v>4260286107</v>
      </c>
      <c r="U310" s="34">
        <v>0</v>
      </c>
      <c r="V310" s="34">
        <v>4207702429</v>
      </c>
      <c r="W310" s="34">
        <v>52583678</v>
      </c>
      <c r="X310" s="34">
        <v>3717919301</v>
      </c>
      <c r="Y310" s="34">
        <v>1889059561.29</v>
      </c>
      <c r="Z310" s="34">
        <v>1889059561.29</v>
      </c>
      <c r="AA310" s="34">
        <v>1889059561.29</v>
      </c>
    </row>
    <row r="311" spans="1:27" ht="45" x14ac:dyDescent="0.25">
      <c r="A311" s="31" t="s">
        <v>107</v>
      </c>
      <c r="B311" s="32" t="s">
        <v>108</v>
      </c>
      <c r="C311" s="33" t="s">
        <v>66</v>
      </c>
      <c r="D311" s="31" t="s">
        <v>51</v>
      </c>
      <c r="E311" s="31" t="s">
        <v>216</v>
      </c>
      <c r="F311" s="31" t="s">
        <v>217</v>
      </c>
      <c r="G311" s="31" t="s">
        <v>212</v>
      </c>
      <c r="H311" s="31" t="s">
        <v>231</v>
      </c>
      <c r="I311" s="31"/>
      <c r="J311" s="31"/>
      <c r="K311" s="31"/>
      <c r="L311" s="31"/>
      <c r="M311" s="31" t="s">
        <v>60</v>
      </c>
      <c r="N311" s="31" t="s">
        <v>232</v>
      </c>
      <c r="O311" s="31" t="s">
        <v>28</v>
      </c>
      <c r="P311" s="32" t="s">
        <v>67</v>
      </c>
      <c r="Q311" s="34">
        <v>0</v>
      </c>
      <c r="R311" s="34">
        <v>5091894471</v>
      </c>
      <c r="S311" s="34">
        <v>77861652</v>
      </c>
      <c r="T311" s="34">
        <v>5014032819</v>
      </c>
      <c r="U311" s="34">
        <v>0</v>
      </c>
      <c r="V311" s="34">
        <v>4994744125</v>
      </c>
      <c r="W311" s="34">
        <v>19288694</v>
      </c>
      <c r="X311" s="34">
        <v>4994744125</v>
      </c>
      <c r="Y311" s="34">
        <v>4424562042</v>
      </c>
      <c r="Z311" s="34">
        <v>4424562042</v>
      </c>
      <c r="AA311" s="34">
        <v>4424562042</v>
      </c>
    </row>
    <row r="312" spans="1:27" ht="45" x14ac:dyDescent="0.25">
      <c r="A312" s="31" t="s">
        <v>107</v>
      </c>
      <c r="B312" s="32" t="s">
        <v>108</v>
      </c>
      <c r="C312" s="33" t="s">
        <v>66</v>
      </c>
      <c r="D312" s="31" t="s">
        <v>51</v>
      </c>
      <c r="E312" s="31" t="s">
        <v>216</v>
      </c>
      <c r="F312" s="31" t="s">
        <v>217</v>
      </c>
      <c r="G312" s="31" t="s">
        <v>212</v>
      </c>
      <c r="H312" s="31" t="s">
        <v>231</v>
      </c>
      <c r="I312" s="31"/>
      <c r="J312" s="31"/>
      <c r="K312" s="31"/>
      <c r="L312" s="31"/>
      <c r="M312" s="31" t="s">
        <v>27</v>
      </c>
      <c r="N312" s="31" t="s">
        <v>229</v>
      </c>
      <c r="O312" s="31" t="s">
        <v>28</v>
      </c>
      <c r="P312" s="32" t="s">
        <v>67</v>
      </c>
      <c r="Q312" s="34">
        <v>817886069</v>
      </c>
      <c r="R312" s="34">
        <v>3479970770</v>
      </c>
      <c r="S312" s="34">
        <v>548786004</v>
      </c>
      <c r="T312" s="34">
        <v>3749070835</v>
      </c>
      <c r="U312" s="34">
        <v>0</v>
      </c>
      <c r="V312" s="34">
        <v>2821030953</v>
      </c>
      <c r="W312" s="34">
        <v>928039882</v>
      </c>
      <c r="X312" s="34">
        <v>2621922330</v>
      </c>
      <c r="Y312" s="34">
        <v>2251335498</v>
      </c>
      <c r="Z312" s="34">
        <v>2251335498</v>
      </c>
      <c r="AA312" s="34">
        <v>2251335498</v>
      </c>
    </row>
    <row r="313" spans="1:27" ht="45" x14ac:dyDescent="0.25">
      <c r="A313" s="31" t="s">
        <v>107</v>
      </c>
      <c r="B313" s="32" t="s">
        <v>108</v>
      </c>
      <c r="C313" s="33" t="s">
        <v>66</v>
      </c>
      <c r="D313" s="31" t="s">
        <v>51</v>
      </c>
      <c r="E313" s="31" t="s">
        <v>216</v>
      </c>
      <c r="F313" s="31" t="s">
        <v>217</v>
      </c>
      <c r="G313" s="31" t="s">
        <v>212</v>
      </c>
      <c r="H313" s="31" t="s">
        <v>231</v>
      </c>
      <c r="I313" s="31"/>
      <c r="J313" s="31"/>
      <c r="K313" s="31"/>
      <c r="L313" s="31"/>
      <c r="M313" s="31" t="s">
        <v>27</v>
      </c>
      <c r="N313" s="31" t="s">
        <v>205</v>
      </c>
      <c r="O313" s="31" t="s">
        <v>28</v>
      </c>
      <c r="P313" s="32" t="s">
        <v>67</v>
      </c>
      <c r="Q313" s="34">
        <v>2500073899</v>
      </c>
      <c r="R313" s="34">
        <v>12948643144</v>
      </c>
      <c r="S313" s="34">
        <v>49477676</v>
      </c>
      <c r="T313" s="34">
        <v>15399239367</v>
      </c>
      <c r="U313" s="34">
        <v>0</v>
      </c>
      <c r="V313" s="34">
        <v>14015670903</v>
      </c>
      <c r="W313" s="34">
        <v>1383568464</v>
      </c>
      <c r="X313" s="34">
        <v>14010035679</v>
      </c>
      <c r="Y313" s="34">
        <v>11782577272</v>
      </c>
      <c r="Z313" s="34">
        <v>11782577272</v>
      </c>
      <c r="AA313" s="34">
        <v>11782577272</v>
      </c>
    </row>
    <row r="314" spans="1:27" ht="56.25" x14ac:dyDescent="0.25">
      <c r="A314" s="31" t="s">
        <v>107</v>
      </c>
      <c r="B314" s="32" t="s">
        <v>108</v>
      </c>
      <c r="C314" s="33" t="s">
        <v>68</v>
      </c>
      <c r="D314" s="31" t="s">
        <v>51</v>
      </c>
      <c r="E314" s="31" t="s">
        <v>233</v>
      </c>
      <c r="F314" s="31" t="s">
        <v>217</v>
      </c>
      <c r="G314" s="31" t="s">
        <v>218</v>
      </c>
      <c r="H314" s="31" t="s">
        <v>230</v>
      </c>
      <c r="I314" s="31"/>
      <c r="J314" s="31"/>
      <c r="K314" s="31"/>
      <c r="L314" s="31"/>
      <c r="M314" s="31" t="s">
        <v>27</v>
      </c>
      <c r="N314" s="31" t="s">
        <v>205</v>
      </c>
      <c r="O314" s="31" t="s">
        <v>28</v>
      </c>
      <c r="P314" s="32" t="s">
        <v>65</v>
      </c>
      <c r="Q314" s="34">
        <v>128460078</v>
      </c>
      <c r="R314" s="34">
        <v>5145</v>
      </c>
      <c r="S314" s="34">
        <v>6331468</v>
      </c>
      <c r="T314" s="34">
        <v>122133755</v>
      </c>
      <c r="U314" s="34">
        <v>0</v>
      </c>
      <c r="V314" s="34">
        <v>122133755</v>
      </c>
      <c r="W314" s="34">
        <v>0</v>
      </c>
      <c r="X314" s="34">
        <v>121238432</v>
      </c>
      <c r="Y314" s="34">
        <v>90552026.090000004</v>
      </c>
      <c r="Z314" s="34">
        <v>90552026.090000004</v>
      </c>
      <c r="AA314" s="34">
        <v>90552026.090000004</v>
      </c>
    </row>
    <row r="315" spans="1:27" ht="45" x14ac:dyDescent="0.25">
      <c r="A315" s="31" t="s">
        <v>107</v>
      </c>
      <c r="B315" s="32" t="s">
        <v>108</v>
      </c>
      <c r="C315" s="33" t="s">
        <v>69</v>
      </c>
      <c r="D315" s="31" t="s">
        <v>51</v>
      </c>
      <c r="E315" s="31" t="s">
        <v>233</v>
      </c>
      <c r="F315" s="31" t="s">
        <v>217</v>
      </c>
      <c r="G315" s="31" t="s">
        <v>220</v>
      </c>
      <c r="H315" s="31" t="s">
        <v>70</v>
      </c>
      <c r="I315" s="31"/>
      <c r="J315" s="31"/>
      <c r="K315" s="31"/>
      <c r="L315" s="31"/>
      <c r="M315" s="31" t="s">
        <v>27</v>
      </c>
      <c r="N315" s="31" t="s">
        <v>205</v>
      </c>
      <c r="O315" s="31" t="s">
        <v>28</v>
      </c>
      <c r="P315" s="32" t="s">
        <v>71</v>
      </c>
      <c r="Q315" s="34">
        <v>1483547323</v>
      </c>
      <c r="R315" s="34">
        <v>769724871</v>
      </c>
      <c r="S315" s="34">
        <v>50842083</v>
      </c>
      <c r="T315" s="34">
        <v>2202430111</v>
      </c>
      <c r="U315" s="34">
        <v>0</v>
      </c>
      <c r="V315" s="34">
        <v>2188230111</v>
      </c>
      <c r="W315" s="34">
        <v>14200000</v>
      </c>
      <c r="X315" s="34">
        <v>2102005133</v>
      </c>
      <c r="Y315" s="34">
        <v>1330120836.1600001</v>
      </c>
      <c r="Z315" s="34">
        <v>1330120836.1600001</v>
      </c>
      <c r="AA315" s="34">
        <v>1330120836.1600001</v>
      </c>
    </row>
    <row r="316" spans="1:27" ht="22.5" x14ac:dyDescent="0.25">
      <c r="A316" s="31" t="s">
        <v>109</v>
      </c>
      <c r="B316" s="32" t="s">
        <v>110</v>
      </c>
      <c r="C316" s="33" t="s">
        <v>34</v>
      </c>
      <c r="D316" s="31" t="s">
        <v>26</v>
      </c>
      <c r="E316" s="31" t="s">
        <v>206</v>
      </c>
      <c r="F316" s="31"/>
      <c r="G316" s="31"/>
      <c r="H316" s="31"/>
      <c r="I316" s="31"/>
      <c r="J316" s="31"/>
      <c r="K316" s="31"/>
      <c r="L316" s="31"/>
      <c r="M316" s="31" t="s">
        <v>27</v>
      </c>
      <c r="N316" s="31" t="s">
        <v>205</v>
      </c>
      <c r="O316" s="31" t="s">
        <v>28</v>
      </c>
      <c r="P316" s="32" t="s">
        <v>35</v>
      </c>
      <c r="Q316" s="34">
        <v>8920047</v>
      </c>
      <c r="R316" s="34">
        <v>23075453</v>
      </c>
      <c r="S316" s="34">
        <v>0</v>
      </c>
      <c r="T316" s="34">
        <v>31995500</v>
      </c>
      <c r="U316" s="34">
        <v>0</v>
      </c>
      <c r="V316" s="34">
        <v>31995500</v>
      </c>
      <c r="W316" s="34">
        <v>0</v>
      </c>
      <c r="X316" s="34">
        <v>24005961</v>
      </c>
      <c r="Y316" s="34">
        <v>1018458</v>
      </c>
      <c r="Z316" s="34">
        <v>1018458</v>
      </c>
      <c r="AA316" s="34">
        <v>1018458</v>
      </c>
    </row>
    <row r="317" spans="1:27" ht="22.5" x14ac:dyDescent="0.25">
      <c r="A317" s="31" t="s">
        <v>109</v>
      </c>
      <c r="B317" s="32" t="s">
        <v>110</v>
      </c>
      <c r="C317" s="33" t="s">
        <v>44</v>
      </c>
      <c r="D317" s="31" t="s">
        <v>26</v>
      </c>
      <c r="E317" s="31" t="s">
        <v>215</v>
      </c>
      <c r="F317" s="31" t="s">
        <v>204</v>
      </c>
      <c r="G317" s="31"/>
      <c r="H317" s="31"/>
      <c r="I317" s="31"/>
      <c r="J317" s="31"/>
      <c r="K317" s="31"/>
      <c r="L317" s="31"/>
      <c r="M317" s="31" t="s">
        <v>27</v>
      </c>
      <c r="N317" s="31" t="s">
        <v>205</v>
      </c>
      <c r="O317" s="31" t="s">
        <v>28</v>
      </c>
      <c r="P317" s="32" t="s">
        <v>45</v>
      </c>
      <c r="Q317" s="34">
        <v>0</v>
      </c>
      <c r="R317" s="34">
        <v>58262056</v>
      </c>
      <c r="S317" s="34">
        <v>3832799</v>
      </c>
      <c r="T317" s="34">
        <v>54429257</v>
      </c>
      <c r="U317" s="34">
        <v>0</v>
      </c>
      <c r="V317" s="34">
        <v>54429257</v>
      </c>
      <c r="W317" s="34">
        <v>0</v>
      </c>
      <c r="X317" s="34">
        <v>48265577</v>
      </c>
      <c r="Y317" s="34">
        <v>48265577</v>
      </c>
      <c r="Z317" s="34">
        <v>48265577</v>
      </c>
      <c r="AA317" s="34">
        <v>48265577</v>
      </c>
    </row>
    <row r="318" spans="1:27" ht="78.75" x14ac:dyDescent="0.25">
      <c r="A318" s="31" t="s">
        <v>109</v>
      </c>
      <c r="B318" s="32" t="s">
        <v>110</v>
      </c>
      <c r="C318" s="33" t="s">
        <v>50</v>
      </c>
      <c r="D318" s="31" t="s">
        <v>51</v>
      </c>
      <c r="E318" s="31" t="s">
        <v>216</v>
      </c>
      <c r="F318" s="31" t="s">
        <v>217</v>
      </c>
      <c r="G318" s="31" t="s">
        <v>218</v>
      </c>
      <c r="H318" s="31" t="s">
        <v>219</v>
      </c>
      <c r="I318" s="31"/>
      <c r="J318" s="31"/>
      <c r="K318" s="31"/>
      <c r="L318" s="31"/>
      <c r="M318" s="31" t="s">
        <v>27</v>
      </c>
      <c r="N318" s="31" t="s">
        <v>205</v>
      </c>
      <c r="O318" s="31" t="s">
        <v>28</v>
      </c>
      <c r="P318" s="32" t="s">
        <v>52</v>
      </c>
      <c r="Q318" s="34">
        <v>5774491227</v>
      </c>
      <c r="R318" s="34">
        <v>14160000</v>
      </c>
      <c r="S318" s="34">
        <v>762277512</v>
      </c>
      <c r="T318" s="34">
        <v>5026373715</v>
      </c>
      <c r="U318" s="34">
        <v>0</v>
      </c>
      <c r="V318" s="34">
        <v>5026373715</v>
      </c>
      <c r="W318" s="34">
        <v>0</v>
      </c>
      <c r="X318" s="34">
        <v>5026373715</v>
      </c>
      <c r="Y318" s="34">
        <v>5026373715</v>
      </c>
      <c r="Z318" s="34">
        <v>5026373715</v>
      </c>
      <c r="AA318" s="34">
        <v>5026373715</v>
      </c>
    </row>
    <row r="319" spans="1:27" ht="78.75" x14ac:dyDescent="0.25">
      <c r="A319" s="31" t="s">
        <v>109</v>
      </c>
      <c r="B319" s="32" t="s">
        <v>110</v>
      </c>
      <c r="C319" s="33" t="s">
        <v>53</v>
      </c>
      <c r="D319" s="31" t="s">
        <v>51</v>
      </c>
      <c r="E319" s="31" t="s">
        <v>216</v>
      </c>
      <c r="F319" s="31" t="s">
        <v>217</v>
      </c>
      <c r="G319" s="31" t="s">
        <v>220</v>
      </c>
      <c r="H319" s="31" t="s">
        <v>219</v>
      </c>
      <c r="I319" s="31"/>
      <c r="J319" s="31"/>
      <c r="K319" s="31"/>
      <c r="L319" s="31"/>
      <c r="M319" s="31" t="s">
        <v>27</v>
      </c>
      <c r="N319" s="31" t="s">
        <v>205</v>
      </c>
      <c r="O319" s="31" t="s">
        <v>28</v>
      </c>
      <c r="P319" s="32" t="s">
        <v>52</v>
      </c>
      <c r="Q319" s="34">
        <v>1440809817</v>
      </c>
      <c r="R319" s="34">
        <v>0</v>
      </c>
      <c r="S319" s="34">
        <v>169869704</v>
      </c>
      <c r="T319" s="34">
        <v>1270940113</v>
      </c>
      <c r="U319" s="34">
        <v>0</v>
      </c>
      <c r="V319" s="34">
        <v>1270940113</v>
      </c>
      <c r="W319" s="34">
        <v>0</v>
      </c>
      <c r="X319" s="34">
        <v>1270940113</v>
      </c>
      <c r="Y319" s="34">
        <v>1270940113</v>
      </c>
      <c r="Z319" s="34">
        <v>1270940113</v>
      </c>
      <c r="AA319" s="34">
        <v>1270940113</v>
      </c>
    </row>
    <row r="320" spans="1:27" ht="56.25" x14ac:dyDescent="0.25">
      <c r="A320" s="31" t="s">
        <v>109</v>
      </c>
      <c r="B320" s="32" t="s">
        <v>110</v>
      </c>
      <c r="C320" s="33" t="s">
        <v>54</v>
      </c>
      <c r="D320" s="31" t="s">
        <v>51</v>
      </c>
      <c r="E320" s="31" t="s">
        <v>216</v>
      </c>
      <c r="F320" s="31" t="s">
        <v>217</v>
      </c>
      <c r="G320" s="31" t="s">
        <v>221</v>
      </c>
      <c r="H320" s="31" t="s">
        <v>222</v>
      </c>
      <c r="I320" s="31"/>
      <c r="J320" s="31"/>
      <c r="K320" s="31"/>
      <c r="L320" s="31"/>
      <c r="M320" s="31" t="s">
        <v>27</v>
      </c>
      <c r="N320" s="31" t="s">
        <v>205</v>
      </c>
      <c r="O320" s="31" t="s">
        <v>28</v>
      </c>
      <c r="P320" s="32" t="s">
        <v>55</v>
      </c>
      <c r="Q320" s="34">
        <v>223800000</v>
      </c>
      <c r="R320" s="34">
        <v>5516320</v>
      </c>
      <c r="S320" s="34">
        <v>0</v>
      </c>
      <c r="T320" s="34">
        <v>229316320</v>
      </c>
      <c r="U320" s="34">
        <v>0</v>
      </c>
      <c r="V320" s="34">
        <v>228800000</v>
      </c>
      <c r="W320" s="34">
        <v>516320</v>
      </c>
      <c r="X320" s="34">
        <v>223971825</v>
      </c>
      <c r="Y320" s="34">
        <v>165345630</v>
      </c>
      <c r="Z320" s="34">
        <v>165345630</v>
      </c>
      <c r="AA320" s="34">
        <v>165345630</v>
      </c>
    </row>
    <row r="321" spans="1:27" ht="56.25" x14ac:dyDescent="0.25">
      <c r="A321" s="31" t="s">
        <v>109</v>
      </c>
      <c r="B321" s="32" t="s">
        <v>110</v>
      </c>
      <c r="C321" s="33" t="s">
        <v>56</v>
      </c>
      <c r="D321" s="31" t="s">
        <v>51</v>
      </c>
      <c r="E321" s="31" t="s">
        <v>216</v>
      </c>
      <c r="F321" s="31" t="s">
        <v>217</v>
      </c>
      <c r="G321" s="31" t="s">
        <v>223</v>
      </c>
      <c r="H321" s="31" t="s">
        <v>57</v>
      </c>
      <c r="I321" s="31"/>
      <c r="J321" s="31"/>
      <c r="K321" s="31"/>
      <c r="L321" s="31"/>
      <c r="M321" s="31" t="s">
        <v>27</v>
      </c>
      <c r="N321" s="31" t="s">
        <v>205</v>
      </c>
      <c r="O321" s="31" t="s">
        <v>28</v>
      </c>
      <c r="P321" s="32" t="s">
        <v>58</v>
      </c>
      <c r="Q321" s="34">
        <v>132255478</v>
      </c>
      <c r="R321" s="34">
        <v>1004226336</v>
      </c>
      <c r="S321" s="34">
        <v>2844037</v>
      </c>
      <c r="T321" s="34">
        <v>1133637777</v>
      </c>
      <c r="U321" s="34">
        <v>0</v>
      </c>
      <c r="V321" s="34">
        <v>1133637777</v>
      </c>
      <c r="W321" s="34">
        <v>0</v>
      </c>
      <c r="X321" s="34">
        <v>1132714208</v>
      </c>
      <c r="Y321" s="34">
        <v>544680932</v>
      </c>
      <c r="Z321" s="34">
        <v>544680932</v>
      </c>
      <c r="AA321" s="34">
        <v>544680932</v>
      </c>
    </row>
    <row r="322" spans="1:27" ht="90" x14ac:dyDescent="0.25">
      <c r="A322" s="31" t="s">
        <v>109</v>
      </c>
      <c r="B322" s="32" t="s">
        <v>110</v>
      </c>
      <c r="C322" s="33" t="s">
        <v>74</v>
      </c>
      <c r="D322" s="31" t="s">
        <v>51</v>
      </c>
      <c r="E322" s="31" t="s">
        <v>216</v>
      </c>
      <c r="F322" s="31" t="s">
        <v>217</v>
      </c>
      <c r="G322" s="31" t="s">
        <v>234</v>
      </c>
      <c r="H322" s="31" t="s">
        <v>227</v>
      </c>
      <c r="I322" s="31"/>
      <c r="J322" s="31"/>
      <c r="K322" s="31"/>
      <c r="L322" s="31"/>
      <c r="M322" s="31" t="s">
        <v>60</v>
      </c>
      <c r="N322" s="31" t="s">
        <v>212</v>
      </c>
      <c r="O322" s="31" t="s">
        <v>28</v>
      </c>
      <c r="P322" s="32" t="s">
        <v>63</v>
      </c>
      <c r="Q322" s="34">
        <v>2317458062</v>
      </c>
      <c r="R322" s="34">
        <v>33294092</v>
      </c>
      <c r="S322" s="34">
        <v>0</v>
      </c>
      <c r="T322" s="34">
        <v>2350752154</v>
      </c>
      <c r="U322" s="34">
        <v>0</v>
      </c>
      <c r="V322" s="34">
        <v>2350752154</v>
      </c>
      <c r="W322" s="34">
        <v>0</v>
      </c>
      <c r="X322" s="34">
        <v>2350752154</v>
      </c>
      <c r="Y322" s="34">
        <v>2317458062</v>
      </c>
      <c r="Z322" s="34">
        <v>2317458062</v>
      </c>
      <c r="AA322" s="34">
        <v>2317458062</v>
      </c>
    </row>
    <row r="323" spans="1:27" ht="90" x14ac:dyDescent="0.25">
      <c r="A323" s="31" t="s">
        <v>109</v>
      </c>
      <c r="B323" s="32" t="s">
        <v>110</v>
      </c>
      <c r="C323" s="33" t="s">
        <v>62</v>
      </c>
      <c r="D323" s="31" t="s">
        <v>51</v>
      </c>
      <c r="E323" s="31" t="s">
        <v>216</v>
      </c>
      <c r="F323" s="31" t="s">
        <v>217</v>
      </c>
      <c r="G323" s="31" t="s">
        <v>226</v>
      </c>
      <c r="H323" s="31" t="s">
        <v>227</v>
      </c>
      <c r="I323" s="31"/>
      <c r="J323" s="31"/>
      <c r="K323" s="31"/>
      <c r="L323" s="31"/>
      <c r="M323" s="31" t="s">
        <v>60</v>
      </c>
      <c r="N323" s="31" t="s">
        <v>212</v>
      </c>
      <c r="O323" s="31" t="s">
        <v>28</v>
      </c>
      <c r="P323" s="32" t="s">
        <v>63</v>
      </c>
      <c r="Q323" s="34">
        <v>0</v>
      </c>
      <c r="R323" s="34">
        <v>52484371686</v>
      </c>
      <c r="S323" s="34">
        <v>6543283745</v>
      </c>
      <c r="T323" s="34">
        <v>45941087941</v>
      </c>
      <c r="U323" s="34">
        <v>0</v>
      </c>
      <c r="V323" s="34">
        <v>45938249935</v>
      </c>
      <c r="W323" s="34">
        <v>2838006</v>
      </c>
      <c r="X323" s="34">
        <v>45928337285</v>
      </c>
      <c r="Y323" s="34">
        <v>40082490900</v>
      </c>
      <c r="Z323" s="34">
        <v>40082490900</v>
      </c>
      <c r="AA323" s="34">
        <v>40082490900</v>
      </c>
    </row>
    <row r="324" spans="1:27" ht="90" x14ac:dyDescent="0.25">
      <c r="A324" s="31" t="s">
        <v>109</v>
      </c>
      <c r="B324" s="32" t="s">
        <v>110</v>
      </c>
      <c r="C324" s="33" t="s">
        <v>62</v>
      </c>
      <c r="D324" s="31" t="s">
        <v>51</v>
      </c>
      <c r="E324" s="31" t="s">
        <v>216</v>
      </c>
      <c r="F324" s="31" t="s">
        <v>217</v>
      </c>
      <c r="G324" s="31" t="s">
        <v>226</v>
      </c>
      <c r="H324" s="31" t="s">
        <v>227</v>
      </c>
      <c r="I324" s="31"/>
      <c r="J324" s="31"/>
      <c r="K324" s="31"/>
      <c r="L324" s="31"/>
      <c r="M324" s="31" t="s">
        <v>27</v>
      </c>
      <c r="N324" s="31" t="s">
        <v>228</v>
      </c>
      <c r="O324" s="31" t="s">
        <v>28</v>
      </c>
      <c r="P324" s="32" t="s">
        <v>63</v>
      </c>
      <c r="Q324" s="34">
        <v>0</v>
      </c>
      <c r="R324" s="34">
        <v>15069385</v>
      </c>
      <c r="S324" s="34">
        <v>6000000</v>
      </c>
      <c r="T324" s="34">
        <v>9069385</v>
      </c>
      <c r="U324" s="34">
        <v>0</v>
      </c>
      <c r="V324" s="34">
        <v>9069385</v>
      </c>
      <c r="W324" s="34">
        <v>0</v>
      </c>
      <c r="X324" s="34">
        <v>9069385</v>
      </c>
      <c r="Y324" s="34">
        <v>0</v>
      </c>
      <c r="Z324" s="34">
        <v>0</v>
      </c>
      <c r="AA324" s="34">
        <v>0</v>
      </c>
    </row>
    <row r="325" spans="1:27" ht="56.25" x14ac:dyDescent="0.25">
      <c r="A325" s="31" t="s">
        <v>109</v>
      </c>
      <c r="B325" s="32" t="s">
        <v>110</v>
      </c>
      <c r="C325" s="33" t="s">
        <v>64</v>
      </c>
      <c r="D325" s="31" t="s">
        <v>51</v>
      </c>
      <c r="E325" s="31" t="s">
        <v>216</v>
      </c>
      <c r="F325" s="31" t="s">
        <v>217</v>
      </c>
      <c r="G325" s="31" t="s">
        <v>226</v>
      </c>
      <c r="H325" s="31" t="s">
        <v>230</v>
      </c>
      <c r="I325" s="31"/>
      <c r="J325" s="31"/>
      <c r="K325" s="31"/>
      <c r="L325" s="31"/>
      <c r="M325" s="31" t="s">
        <v>27</v>
      </c>
      <c r="N325" s="31" t="s">
        <v>205</v>
      </c>
      <c r="O325" s="31" t="s">
        <v>28</v>
      </c>
      <c r="P325" s="32" t="s">
        <v>65</v>
      </c>
      <c r="Q325" s="34">
        <v>792223461</v>
      </c>
      <c r="R325" s="34">
        <v>3458310575</v>
      </c>
      <c r="S325" s="34">
        <v>924995348</v>
      </c>
      <c r="T325" s="34">
        <v>3325538688</v>
      </c>
      <c r="U325" s="34">
        <v>0</v>
      </c>
      <c r="V325" s="34">
        <v>3300708288</v>
      </c>
      <c r="W325" s="34">
        <v>24830400</v>
      </c>
      <c r="X325" s="34">
        <v>3223226000</v>
      </c>
      <c r="Y325" s="34">
        <v>725305152</v>
      </c>
      <c r="Z325" s="34">
        <v>725305152</v>
      </c>
      <c r="AA325" s="34">
        <v>725305152</v>
      </c>
    </row>
    <row r="326" spans="1:27" ht="45" x14ac:dyDescent="0.25">
      <c r="A326" s="31" t="s">
        <v>109</v>
      </c>
      <c r="B326" s="32" t="s">
        <v>110</v>
      </c>
      <c r="C326" s="33" t="s">
        <v>66</v>
      </c>
      <c r="D326" s="31" t="s">
        <v>51</v>
      </c>
      <c r="E326" s="31" t="s">
        <v>216</v>
      </c>
      <c r="F326" s="31" t="s">
        <v>217</v>
      </c>
      <c r="G326" s="31" t="s">
        <v>212</v>
      </c>
      <c r="H326" s="31" t="s">
        <v>231</v>
      </c>
      <c r="I326" s="31"/>
      <c r="J326" s="31"/>
      <c r="K326" s="31"/>
      <c r="L326" s="31"/>
      <c r="M326" s="31" t="s">
        <v>60</v>
      </c>
      <c r="N326" s="31" t="s">
        <v>232</v>
      </c>
      <c r="O326" s="31" t="s">
        <v>28</v>
      </c>
      <c r="P326" s="32" t="s">
        <v>67</v>
      </c>
      <c r="Q326" s="34">
        <v>0</v>
      </c>
      <c r="R326" s="34">
        <v>4864981267</v>
      </c>
      <c r="S326" s="34">
        <v>4832754</v>
      </c>
      <c r="T326" s="34">
        <v>4860148513</v>
      </c>
      <c r="U326" s="34">
        <v>0</v>
      </c>
      <c r="V326" s="34">
        <v>4491208046</v>
      </c>
      <c r="W326" s="34">
        <v>368940467</v>
      </c>
      <c r="X326" s="34">
        <v>4491208046</v>
      </c>
      <c r="Y326" s="34">
        <v>3401905184</v>
      </c>
      <c r="Z326" s="34">
        <v>3401905184</v>
      </c>
      <c r="AA326" s="34">
        <v>3401905184</v>
      </c>
    </row>
    <row r="327" spans="1:27" ht="45" x14ac:dyDescent="0.25">
      <c r="A327" s="31" t="s">
        <v>109</v>
      </c>
      <c r="B327" s="32" t="s">
        <v>110</v>
      </c>
      <c r="C327" s="33" t="s">
        <v>66</v>
      </c>
      <c r="D327" s="31" t="s">
        <v>51</v>
      </c>
      <c r="E327" s="31" t="s">
        <v>216</v>
      </c>
      <c r="F327" s="31" t="s">
        <v>217</v>
      </c>
      <c r="G327" s="31" t="s">
        <v>212</v>
      </c>
      <c r="H327" s="31" t="s">
        <v>231</v>
      </c>
      <c r="I327" s="31"/>
      <c r="J327" s="31"/>
      <c r="K327" s="31"/>
      <c r="L327" s="31"/>
      <c r="M327" s="31" t="s">
        <v>27</v>
      </c>
      <c r="N327" s="31" t="s">
        <v>229</v>
      </c>
      <c r="O327" s="31" t="s">
        <v>28</v>
      </c>
      <c r="P327" s="32" t="s">
        <v>67</v>
      </c>
      <c r="Q327" s="34">
        <v>340982360</v>
      </c>
      <c r="R327" s="34">
        <v>1334856797</v>
      </c>
      <c r="S327" s="34">
        <v>880731</v>
      </c>
      <c r="T327" s="34">
        <v>1674958426</v>
      </c>
      <c r="U327" s="34">
        <v>0</v>
      </c>
      <c r="V327" s="34">
        <v>1388219353</v>
      </c>
      <c r="W327" s="34">
        <v>286739073</v>
      </c>
      <c r="X327" s="34">
        <v>1303653526</v>
      </c>
      <c r="Y327" s="34">
        <v>1161236209</v>
      </c>
      <c r="Z327" s="34">
        <v>1161236209</v>
      </c>
      <c r="AA327" s="34">
        <v>1161236209</v>
      </c>
    </row>
    <row r="328" spans="1:27" ht="45" x14ac:dyDescent="0.25">
      <c r="A328" s="31" t="s">
        <v>109</v>
      </c>
      <c r="B328" s="32" t="s">
        <v>110</v>
      </c>
      <c r="C328" s="33" t="s">
        <v>66</v>
      </c>
      <c r="D328" s="31" t="s">
        <v>51</v>
      </c>
      <c r="E328" s="31" t="s">
        <v>216</v>
      </c>
      <c r="F328" s="31" t="s">
        <v>217</v>
      </c>
      <c r="G328" s="31" t="s">
        <v>212</v>
      </c>
      <c r="H328" s="31" t="s">
        <v>231</v>
      </c>
      <c r="I328" s="31"/>
      <c r="J328" s="31"/>
      <c r="K328" s="31"/>
      <c r="L328" s="31"/>
      <c r="M328" s="31" t="s">
        <v>27</v>
      </c>
      <c r="N328" s="31" t="s">
        <v>205</v>
      </c>
      <c r="O328" s="31" t="s">
        <v>28</v>
      </c>
      <c r="P328" s="32" t="s">
        <v>67</v>
      </c>
      <c r="Q328" s="34">
        <v>2292751294</v>
      </c>
      <c r="R328" s="34">
        <v>16963507780</v>
      </c>
      <c r="S328" s="34">
        <v>221064940</v>
      </c>
      <c r="T328" s="34">
        <v>19035194134</v>
      </c>
      <c r="U328" s="34">
        <v>0</v>
      </c>
      <c r="V328" s="34">
        <v>17506881090</v>
      </c>
      <c r="W328" s="34">
        <v>1528313044</v>
      </c>
      <c r="X328" s="34">
        <v>17262191172</v>
      </c>
      <c r="Y328" s="34">
        <v>14211600604</v>
      </c>
      <c r="Z328" s="34">
        <v>14211600604</v>
      </c>
      <c r="AA328" s="34">
        <v>14211600604</v>
      </c>
    </row>
    <row r="329" spans="1:27" ht="56.25" x14ac:dyDescent="0.25">
      <c r="A329" s="31" t="s">
        <v>109</v>
      </c>
      <c r="B329" s="32" t="s">
        <v>110</v>
      </c>
      <c r="C329" s="33" t="s">
        <v>68</v>
      </c>
      <c r="D329" s="31" t="s">
        <v>51</v>
      </c>
      <c r="E329" s="31" t="s">
        <v>233</v>
      </c>
      <c r="F329" s="31" t="s">
        <v>217</v>
      </c>
      <c r="G329" s="31" t="s">
        <v>218</v>
      </c>
      <c r="H329" s="31" t="s">
        <v>230</v>
      </c>
      <c r="I329" s="31"/>
      <c r="J329" s="31"/>
      <c r="K329" s="31"/>
      <c r="L329" s="31"/>
      <c r="M329" s="31" t="s">
        <v>27</v>
      </c>
      <c r="N329" s="31" t="s">
        <v>205</v>
      </c>
      <c r="O329" s="31" t="s">
        <v>28</v>
      </c>
      <c r="P329" s="32" t="s">
        <v>65</v>
      </c>
      <c r="Q329" s="34">
        <v>121187750</v>
      </c>
      <c r="R329" s="34">
        <v>0</v>
      </c>
      <c r="S329" s="34">
        <v>1767284</v>
      </c>
      <c r="T329" s="34">
        <v>119420466</v>
      </c>
      <c r="U329" s="34">
        <v>0</v>
      </c>
      <c r="V329" s="34">
        <v>119420466</v>
      </c>
      <c r="W329" s="34">
        <v>0</v>
      </c>
      <c r="X329" s="34">
        <v>117547256</v>
      </c>
      <c r="Y329" s="34">
        <v>86130764</v>
      </c>
      <c r="Z329" s="34">
        <v>86130764</v>
      </c>
      <c r="AA329" s="34">
        <v>86130764</v>
      </c>
    </row>
    <row r="330" spans="1:27" ht="45" x14ac:dyDescent="0.25">
      <c r="A330" s="31" t="s">
        <v>109</v>
      </c>
      <c r="B330" s="32" t="s">
        <v>110</v>
      </c>
      <c r="C330" s="33" t="s">
        <v>69</v>
      </c>
      <c r="D330" s="31" t="s">
        <v>51</v>
      </c>
      <c r="E330" s="31" t="s">
        <v>233</v>
      </c>
      <c r="F330" s="31" t="s">
        <v>217</v>
      </c>
      <c r="G330" s="31" t="s">
        <v>220</v>
      </c>
      <c r="H330" s="31" t="s">
        <v>70</v>
      </c>
      <c r="I330" s="31"/>
      <c r="J330" s="31"/>
      <c r="K330" s="31"/>
      <c r="L330" s="31"/>
      <c r="M330" s="31" t="s">
        <v>27</v>
      </c>
      <c r="N330" s="31" t="s">
        <v>205</v>
      </c>
      <c r="O330" s="31" t="s">
        <v>28</v>
      </c>
      <c r="P330" s="32" t="s">
        <v>71</v>
      </c>
      <c r="Q330" s="34">
        <v>1425830833</v>
      </c>
      <c r="R330" s="34">
        <v>643643157</v>
      </c>
      <c r="S330" s="34">
        <v>22756068</v>
      </c>
      <c r="T330" s="34">
        <v>2046717922</v>
      </c>
      <c r="U330" s="34">
        <v>0</v>
      </c>
      <c r="V330" s="34">
        <v>2027313772</v>
      </c>
      <c r="W330" s="34">
        <v>19404150</v>
      </c>
      <c r="X330" s="34">
        <v>1826188693.01</v>
      </c>
      <c r="Y330" s="34">
        <v>992569331.88999999</v>
      </c>
      <c r="Z330" s="34">
        <v>992569331.88999999</v>
      </c>
      <c r="AA330" s="34">
        <v>992569331.88999999</v>
      </c>
    </row>
    <row r="331" spans="1:27" ht="22.5" x14ac:dyDescent="0.25">
      <c r="A331" s="31" t="s">
        <v>111</v>
      </c>
      <c r="B331" s="32" t="s">
        <v>112</v>
      </c>
      <c r="C331" s="33" t="s">
        <v>34</v>
      </c>
      <c r="D331" s="31" t="s">
        <v>26</v>
      </c>
      <c r="E331" s="31" t="s">
        <v>206</v>
      </c>
      <c r="F331" s="31"/>
      <c r="G331" s="31"/>
      <c r="H331" s="31"/>
      <c r="I331" s="31"/>
      <c r="J331" s="31"/>
      <c r="K331" s="31"/>
      <c r="L331" s="31"/>
      <c r="M331" s="31" t="s">
        <v>27</v>
      </c>
      <c r="N331" s="31" t="s">
        <v>205</v>
      </c>
      <c r="O331" s="31" t="s">
        <v>28</v>
      </c>
      <c r="P331" s="32" t="s">
        <v>35</v>
      </c>
      <c r="Q331" s="34">
        <v>13380071</v>
      </c>
      <c r="R331" s="34">
        <v>47315229</v>
      </c>
      <c r="S331" s="34">
        <v>25792</v>
      </c>
      <c r="T331" s="34">
        <v>60669508</v>
      </c>
      <c r="U331" s="34">
        <v>0</v>
      </c>
      <c r="V331" s="34">
        <v>60669508</v>
      </c>
      <c r="W331" s="34">
        <v>0</v>
      </c>
      <c r="X331" s="34">
        <v>42827495</v>
      </c>
      <c r="Y331" s="34">
        <v>13071014</v>
      </c>
      <c r="Z331" s="34">
        <v>13071014</v>
      </c>
      <c r="AA331" s="34">
        <v>13071014</v>
      </c>
    </row>
    <row r="332" spans="1:27" ht="22.5" x14ac:dyDescent="0.25">
      <c r="A332" s="31" t="s">
        <v>111</v>
      </c>
      <c r="B332" s="32" t="s">
        <v>112</v>
      </c>
      <c r="C332" s="33" t="s">
        <v>44</v>
      </c>
      <c r="D332" s="31" t="s">
        <v>26</v>
      </c>
      <c r="E332" s="31" t="s">
        <v>215</v>
      </c>
      <c r="F332" s="31" t="s">
        <v>204</v>
      </c>
      <c r="G332" s="31"/>
      <c r="H332" s="31"/>
      <c r="I332" s="31"/>
      <c r="J332" s="31"/>
      <c r="K332" s="31"/>
      <c r="L332" s="31"/>
      <c r="M332" s="31" t="s">
        <v>27</v>
      </c>
      <c r="N332" s="31" t="s">
        <v>205</v>
      </c>
      <c r="O332" s="31" t="s">
        <v>28</v>
      </c>
      <c r="P332" s="32" t="s">
        <v>45</v>
      </c>
      <c r="Q332" s="34">
        <v>0</v>
      </c>
      <c r="R332" s="34">
        <v>98807381</v>
      </c>
      <c r="S332" s="34">
        <v>9037948</v>
      </c>
      <c r="T332" s="34">
        <v>89769433</v>
      </c>
      <c r="U332" s="34">
        <v>0</v>
      </c>
      <c r="V332" s="34">
        <v>89769433</v>
      </c>
      <c r="W332" s="34">
        <v>0</v>
      </c>
      <c r="X332" s="34">
        <v>89769433</v>
      </c>
      <c r="Y332" s="34">
        <v>89769433</v>
      </c>
      <c r="Z332" s="34">
        <v>89769433</v>
      </c>
      <c r="AA332" s="34">
        <v>89769433</v>
      </c>
    </row>
    <row r="333" spans="1:27" ht="78.75" x14ac:dyDescent="0.25">
      <c r="A333" s="31" t="s">
        <v>111</v>
      </c>
      <c r="B333" s="32" t="s">
        <v>112</v>
      </c>
      <c r="C333" s="33" t="s">
        <v>50</v>
      </c>
      <c r="D333" s="31" t="s">
        <v>51</v>
      </c>
      <c r="E333" s="31" t="s">
        <v>216</v>
      </c>
      <c r="F333" s="31" t="s">
        <v>217</v>
      </c>
      <c r="G333" s="31" t="s">
        <v>218</v>
      </c>
      <c r="H333" s="31" t="s">
        <v>219</v>
      </c>
      <c r="I333" s="31"/>
      <c r="J333" s="31"/>
      <c r="K333" s="31"/>
      <c r="L333" s="31"/>
      <c r="M333" s="31" t="s">
        <v>27</v>
      </c>
      <c r="N333" s="31" t="s">
        <v>205</v>
      </c>
      <c r="O333" s="31" t="s">
        <v>28</v>
      </c>
      <c r="P333" s="32" t="s">
        <v>52</v>
      </c>
      <c r="Q333" s="34">
        <v>6489697956</v>
      </c>
      <c r="R333" s="34">
        <v>1286876485</v>
      </c>
      <c r="S333" s="34">
        <v>18878162</v>
      </c>
      <c r="T333" s="34">
        <v>7757696279</v>
      </c>
      <c r="U333" s="34">
        <v>0</v>
      </c>
      <c r="V333" s="34">
        <v>6413113811</v>
      </c>
      <c r="W333" s="34">
        <v>1344582468</v>
      </c>
      <c r="X333" s="34">
        <v>6413113811</v>
      </c>
      <c r="Y333" s="34">
        <v>6031073098</v>
      </c>
      <c r="Z333" s="34">
        <v>6031073098</v>
      </c>
      <c r="AA333" s="34">
        <v>6031073098</v>
      </c>
    </row>
    <row r="334" spans="1:27" ht="78.75" x14ac:dyDescent="0.25">
      <c r="A334" s="31" t="s">
        <v>111</v>
      </c>
      <c r="B334" s="32" t="s">
        <v>112</v>
      </c>
      <c r="C334" s="33" t="s">
        <v>53</v>
      </c>
      <c r="D334" s="31" t="s">
        <v>51</v>
      </c>
      <c r="E334" s="31" t="s">
        <v>216</v>
      </c>
      <c r="F334" s="31" t="s">
        <v>217</v>
      </c>
      <c r="G334" s="31" t="s">
        <v>220</v>
      </c>
      <c r="H334" s="31" t="s">
        <v>219</v>
      </c>
      <c r="I334" s="31"/>
      <c r="J334" s="31"/>
      <c r="K334" s="31"/>
      <c r="L334" s="31"/>
      <c r="M334" s="31" t="s">
        <v>27</v>
      </c>
      <c r="N334" s="31" t="s">
        <v>205</v>
      </c>
      <c r="O334" s="31" t="s">
        <v>28</v>
      </c>
      <c r="P334" s="32" t="s">
        <v>52</v>
      </c>
      <c r="Q334" s="34">
        <v>1503781659</v>
      </c>
      <c r="R334" s="34">
        <v>758008208</v>
      </c>
      <c r="S334" s="34">
        <v>0</v>
      </c>
      <c r="T334" s="34">
        <v>2261789867</v>
      </c>
      <c r="U334" s="34">
        <v>0</v>
      </c>
      <c r="V334" s="34">
        <v>2206681617</v>
      </c>
      <c r="W334" s="34">
        <v>55108250</v>
      </c>
      <c r="X334" s="34">
        <v>2206681617</v>
      </c>
      <c r="Y334" s="34">
        <v>1625842123</v>
      </c>
      <c r="Z334" s="34">
        <v>1625842123</v>
      </c>
      <c r="AA334" s="34">
        <v>1625842123</v>
      </c>
    </row>
    <row r="335" spans="1:27" ht="56.25" x14ac:dyDescent="0.25">
      <c r="A335" s="31" t="s">
        <v>111</v>
      </c>
      <c r="B335" s="32" t="s">
        <v>112</v>
      </c>
      <c r="C335" s="33" t="s">
        <v>54</v>
      </c>
      <c r="D335" s="31" t="s">
        <v>51</v>
      </c>
      <c r="E335" s="31" t="s">
        <v>216</v>
      </c>
      <c r="F335" s="31" t="s">
        <v>217</v>
      </c>
      <c r="G335" s="31" t="s">
        <v>221</v>
      </c>
      <c r="H335" s="31" t="s">
        <v>222</v>
      </c>
      <c r="I335" s="31"/>
      <c r="J335" s="31"/>
      <c r="K335" s="31"/>
      <c r="L335" s="31"/>
      <c r="M335" s="31" t="s">
        <v>27</v>
      </c>
      <c r="N335" s="31" t="s">
        <v>205</v>
      </c>
      <c r="O335" s="31" t="s">
        <v>28</v>
      </c>
      <c r="P335" s="32" t="s">
        <v>55</v>
      </c>
      <c r="Q335" s="34">
        <v>223800000</v>
      </c>
      <c r="R335" s="34">
        <v>17874346</v>
      </c>
      <c r="S335" s="34">
        <v>3450000</v>
      </c>
      <c r="T335" s="34">
        <v>238224346</v>
      </c>
      <c r="U335" s="34">
        <v>0</v>
      </c>
      <c r="V335" s="34">
        <v>235225000</v>
      </c>
      <c r="W335" s="34">
        <v>2999346</v>
      </c>
      <c r="X335" s="34">
        <v>228338763</v>
      </c>
      <c r="Y335" s="34">
        <v>172242096</v>
      </c>
      <c r="Z335" s="34">
        <v>172242096</v>
      </c>
      <c r="AA335" s="34">
        <v>172242096</v>
      </c>
    </row>
    <row r="336" spans="1:27" ht="56.25" x14ac:dyDescent="0.25">
      <c r="A336" s="31" t="s">
        <v>111</v>
      </c>
      <c r="B336" s="32" t="s">
        <v>112</v>
      </c>
      <c r="C336" s="33" t="s">
        <v>56</v>
      </c>
      <c r="D336" s="31" t="s">
        <v>51</v>
      </c>
      <c r="E336" s="31" t="s">
        <v>216</v>
      </c>
      <c r="F336" s="31" t="s">
        <v>217</v>
      </c>
      <c r="G336" s="31" t="s">
        <v>223</v>
      </c>
      <c r="H336" s="31" t="s">
        <v>57</v>
      </c>
      <c r="I336" s="31"/>
      <c r="J336" s="31"/>
      <c r="K336" s="31"/>
      <c r="L336" s="31"/>
      <c r="M336" s="31" t="s">
        <v>27</v>
      </c>
      <c r="N336" s="31" t="s">
        <v>205</v>
      </c>
      <c r="O336" s="31" t="s">
        <v>28</v>
      </c>
      <c r="P336" s="32" t="s">
        <v>58</v>
      </c>
      <c r="Q336" s="34">
        <v>282852290</v>
      </c>
      <c r="R336" s="34">
        <v>2216215446</v>
      </c>
      <c r="S336" s="34">
        <v>552323703</v>
      </c>
      <c r="T336" s="34">
        <v>1946744033</v>
      </c>
      <c r="U336" s="34">
        <v>0</v>
      </c>
      <c r="V336" s="34">
        <v>1946744033</v>
      </c>
      <c r="W336" s="34">
        <v>0</v>
      </c>
      <c r="X336" s="34">
        <v>1945617315</v>
      </c>
      <c r="Y336" s="34">
        <v>1475441852</v>
      </c>
      <c r="Z336" s="34">
        <v>1475441852</v>
      </c>
      <c r="AA336" s="34">
        <v>1475441852</v>
      </c>
    </row>
    <row r="337" spans="1:27" ht="90" x14ac:dyDescent="0.25">
      <c r="A337" s="31" t="s">
        <v>111</v>
      </c>
      <c r="B337" s="32" t="s">
        <v>112</v>
      </c>
      <c r="C337" s="33" t="s">
        <v>74</v>
      </c>
      <c r="D337" s="31" t="s">
        <v>51</v>
      </c>
      <c r="E337" s="31" t="s">
        <v>216</v>
      </c>
      <c r="F337" s="31" t="s">
        <v>217</v>
      </c>
      <c r="G337" s="31" t="s">
        <v>234</v>
      </c>
      <c r="H337" s="31" t="s">
        <v>227</v>
      </c>
      <c r="I337" s="31"/>
      <c r="J337" s="31"/>
      <c r="K337" s="31"/>
      <c r="L337" s="31"/>
      <c r="M337" s="31" t="s">
        <v>60</v>
      </c>
      <c r="N337" s="31" t="s">
        <v>212</v>
      </c>
      <c r="O337" s="31" t="s">
        <v>28</v>
      </c>
      <c r="P337" s="32" t="s">
        <v>63</v>
      </c>
      <c r="Q337" s="34">
        <v>5539204335</v>
      </c>
      <c r="R337" s="34">
        <v>11512115</v>
      </c>
      <c r="S337" s="34">
        <v>4637356</v>
      </c>
      <c r="T337" s="34">
        <v>5546079094</v>
      </c>
      <c r="U337" s="34">
        <v>0</v>
      </c>
      <c r="V337" s="34">
        <v>5546079094</v>
      </c>
      <c r="W337" s="34">
        <v>0</v>
      </c>
      <c r="X337" s="34">
        <v>5546079094</v>
      </c>
      <c r="Y337" s="34">
        <v>5519482229</v>
      </c>
      <c r="Z337" s="34">
        <v>5519482229</v>
      </c>
      <c r="AA337" s="34">
        <v>5519482229</v>
      </c>
    </row>
    <row r="338" spans="1:27" ht="90" x14ac:dyDescent="0.25">
      <c r="A338" s="31" t="s">
        <v>111</v>
      </c>
      <c r="B338" s="32" t="s">
        <v>112</v>
      </c>
      <c r="C338" s="33" t="s">
        <v>74</v>
      </c>
      <c r="D338" s="31" t="s">
        <v>51</v>
      </c>
      <c r="E338" s="31" t="s">
        <v>216</v>
      </c>
      <c r="F338" s="31" t="s">
        <v>217</v>
      </c>
      <c r="G338" s="31" t="s">
        <v>234</v>
      </c>
      <c r="H338" s="31" t="s">
        <v>227</v>
      </c>
      <c r="I338" s="31"/>
      <c r="J338" s="31"/>
      <c r="K338" s="31"/>
      <c r="L338" s="31"/>
      <c r="M338" s="31" t="s">
        <v>27</v>
      </c>
      <c r="N338" s="31" t="s">
        <v>205</v>
      </c>
      <c r="O338" s="31" t="s">
        <v>28</v>
      </c>
      <c r="P338" s="32" t="s">
        <v>63</v>
      </c>
      <c r="Q338" s="34">
        <v>0</v>
      </c>
      <c r="R338" s="34">
        <v>5289264970</v>
      </c>
      <c r="S338" s="34">
        <v>0</v>
      </c>
      <c r="T338" s="34">
        <v>5289264970</v>
      </c>
      <c r="U338" s="34">
        <v>0</v>
      </c>
      <c r="V338" s="34">
        <v>5289264970</v>
      </c>
      <c r="W338" s="34">
        <v>0</v>
      </c>
      <c r="X338" s="34">
        <v>5289264970</v>
      </c>
      <c r="Y338" s="34">
        <v>4890906700</v>
      </c>
      <c r="Z338" s="34">
        <v>4890906700</v>
      </c>
      <c r="AA338" s="34">
        <v>4890906700</v>
      </c>
    </row>
    <row r="339" spans="1:27" ht="90" x14ac:dyDescent="0.25">
      <c r="A339" s="31" t="s">
        <v>111</v>
      </c>
      <c r="B339" s="32" t="s">
        <v>112</v>
      </c>
      <c r="C339" s="33" t="s">
        <v>62</v>
      </c>
      <c r="D339" s="31" t="s">
        <v>51</v>
      </c>
      <c r="E339" s="31" t="s">
        <v>216</v>
      </c>
      <c r="F339" s="31" t="s">
        <v>217</v>
      </c>
      <c r="G339" s="31" t="s">
        <v>226</v>
      </c>
      <c r="H339" s="31" t="s">
        <v>227</v>
      </c>
      <c r="I339" s="31"/>
      <c r="J339" s="31"/>
      <c r="K339" s="31"/>
      <c r="L339" s="31"/>
      <c r="M339" s="31" t="s">
        <v>60</v>
      </c>
      <c r="N339" s="31" t="s">
        <v>212</v>
      </c>
      <c r="O339" s="31" t="s">
        <v>28</v>
      </c>
      <c r="P339" s="32" t="s">
        <v>63</v>
      </c>
      <c r="Q339" s="34">
        <v>0</v>
      </c>
      <c r="R339" s="34">
        <v>102871424278</v>
      </c>
      <c r="S339" s="34">
        <v>16951263727</v>
      </c>
      <c r="T339" s="34">
        <v>85920160551</v>
      </c>
      <c r="U339" s="34">
        <v>0</v>
      </c>
      <c r="V339" s="34">
        <v>85841534228</v>
      </c>
      <c r="W339" s="34">
        <v>78626323</v>
      </c>
      <c r="X339" s="34">
        <v>81149085951</v>
      </c>
      <c r="Y339" s="34">
        <v>75142660320</v>
      </c>
      <c r="Z339" s="34">
        <v>75142660320</v>
      </c>
      <c r="AA339" s="34">
        <v>75142660320</v>
      </c>
    </row>
    <row r="340" spans="1:27" ht="90" x14ac:dyDescent="0.25">
      <c r="A340" s="31" t="s">
        <v>111</v>
      </c>
      <c r="B340" s="32" t="s">
        <v>112</v>
      </c>
      <c r="C340" s="33" t="s">
        <v>62</v>
      </c>
      <c r="D340" s="31" t="s">
        <v>51</v>
      </c>
      <c r="E340" s="31" t="s">
        <v>216</v>
      </c>
      <c r="F340" s="31" t="s">
        <v>217</v>
      </c>
      <c r="G340" s="31" t="s">
        <v>226</v>
      </c>
      <c r="H340" s="31" t="s">
        <v>227</v>
      </c>
      <c r="I340" s="31"/>
      <c r="J340" s="31"/>
      <c r="K340" s="31"/>
      <c r="L340" s="31"/>
      <c r="M340" s="31" t="s">
        <v>27</v>
      </c>
      <c r="N340" s="31" t="s">
        <v>228</v>
      </c>
      <c r="O340" s="31" t="s">
        <v>28</v>
      </c>
      <c r="P340" s="32" t="s">
        <v>63</v>
      </c>
      <c r="Q340" s="34">
        <v>0</v>
      </c>
      <c r="R340" s="34">
        <v>6000000</v>
      </c>
      <c r="S340" s="34">
        <v>6000000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</row>
    <row r="341" spans="1:27" ht="56.25" x14ac:dyDescent="0.25">
      <c r="A341" s="31" t="s">
        <v>111</v>
      </c>
      <c r="B341" s="32" t="s">
        <v>112</v>
      </c>
      <c r="C341" s="33" t="s">
        <v>64</v>
      </c>
      <c r="D341" s="31" t="s">
        <v>51</v>
      </c>
      <c r="E341" s="31" t="s">
        <v>216</v>
      </c>
      <c r="F341" s="31" t="s">
        <v>217</v>
      </c>
      <c r="G341" s="31" t="s">
        <v>226</v>
      </c>
      <c r="H341" s="31" t="s">
        <v>230</v>
      </c>
      <c r="I341" s="31"/>
      <c r="J341" s="31"/>
      <c r="K341" s="31"/>
      <c r="L341" s="31"/>
      <c r="M341" s="31" t="s">
        <v>27</v>
      </c>
      <c r="N341" s="31" t="s">
        <v>205</v>
      </c>
      <c r="O341" s="31" t="s">
        <v>28</v>
      </c>
      <c r="P341" s="32" t="s">
        <v>65</v>
      </c>
      <c r="Q341" s="34">
        <v>1106539492</v>
      </c>
      <c r="R341" s="34">
        <v>5195743526</v>
      </c>
      <c r="S341" s="34">
        <v>1976188166</v>
      </c>
      <c r="T341" s="34">
        <v>4326094852</v>
      </c>
      <c r="U341" s="34">
        <v>0</v>
      </c>
      <c r="V341" s="34">
        <v>4275902510</v>
      </c>
      <c r="W341" s="34">
        <v>50192342</v>
      </c>
      <c r="X341" s="34">
        <v>4161229720</v>
      </c>
      <c r="Y341" s="34">
        <v>1500779006</v>
      </c>
      <c r="Z341" s="34">
        <v>1500779006</v>
      </c>
      <c r="AA341" s="34">
        <v>1500779006</v>
      </c>
    </row>
    <row r="342" spans="1:27" ht="45" x14ac:dyDescent="0.25">
      <c r="A342" s="31" t="s">
        <v>111</v>
      </c>
      <c r="B342" s="32" t="s">
        <v>112</v>
      </c>
      <c r="C342" s="33" t="s">
        <v>66</v>
      </c>
      <c r="D342" s="31" t="s">
        <v>51</v>
      </c>
      <c r="E342" s="31" t="s">
        <v>216</v>
      </c>
      <c r="F342" s="31" t="s">
        <v>217</v>
      </c>
      <c r="G342" s="31" t="s">
        <v>212</v>
      </c>
      <c r="H342" s="31" t="s">
        <v>231</v>
      </c>
      <c r="I342" s="31"/>
      <c r="J342" s="31"/>
      <c r="K342" s="31"/>
      <c r="L342" s="31"/>
      <c r="M342" s="31" t="s">
        <v>60</v>
      </c>
      <c r="N342" s="31" t="s">
        <v>232</v>
      </c>
      <c r="O342" s="31" t="s">
        <v>28</v>
      </c>
      <c r="P342" s="32" t="s">
        <v>67</v>
      </c>
      <c r="Q342" s="34">
        <v>0</v>
      </c>
      <c r="R342" s="34">
        <v>4119818220</v>
      </c>
      <c r="S342" s="34">
        <v>817427541</v>
      </c>
      <c r="T342" s="34">
        <v>3302390679</v>
      </c>
      <c r="U342" s="34">
        <v>0</v>
      </c>
      <c r="V342" s="34">
        <v>3302390679</v>
      </c>
      <c r="W342" s="34">
        <v>0</v>
      </c>
      <c r="X342" s="34">
        <v>3302390679</v>
      </c>
      <c r="Y342" s="34">
        <v>2680298848</v>
      </c>
      <c r="Z342" s="34">
        <v>2680298848</v>
      </c>
      <c r="AA342" s="34">
        <v>2680298848</v>
      </c>
    </row>
    <row r="343" spans="1:27" ht="45" x14ac:dyDescent="0.25">
      <c r="A343" s="31" t="s">
        <v>111</v>
      </c>
      <c r="B343" s="32" t="s">
        <v>112</v>
      </c>
      <c r="C343" s="33" t="s">
        <v>66</v>
      </c>
      <c r="D343" s="31" t="s">
        <v>51</v>
      </c>
      <c r="E343" s="31" t="s">
        <v>216</v>
      </c>
      <c r="F343" s="31" t="s">
        <v>217</v>
      </c>
      <c r="G343" s="31" t="s">
        <v>212</v>
      </c>
      <c r="H343" s="31" t="s">
        <v>231</v>
      </c>
      <c r="I343" s="31"/>
      <c r="J343" s="31"/>
      <c r="K343" s="31"/>
      <c r="L343" s="31"/>
      <c r="M343" s="31" t="s">
        <v>27</v>
      </c>
      <c r="N343" s="31" t="s">
        <v>229</v>
      </c>
      <c r="O343" s="31" t="s">
        <v>28</v>
      </c>
      <c r="P343" s="32" t="s">
        <v>67</v>
      </c>
      <c r="Q343" s="34">
        <v>674823915</v>
      </c>
      <c r="R343" s="34">
        <v>1735084698</v>
      </c>
      <c r="S343" s="34">
        <v>150000000</v>
      </c>
      <c r="T343" s="34">
        <v>2259908613</v>
      </c>
      <c r="U343" s="34">
        <v>0</v>
      </c>
      <c r="V343" s="34">
        <v>2092294779</v>
      </c>
      <c r="W343" s="34">
        <v>167613834</v>
      </c>
      <c r="X343" s="34">
        <v>2083230005</v>
      </c>
      <c r="Y343" s="34">
        <v>1454057862</v>
      </c>
      <c r="Z343" s="34">
        <v>1454057862</v>
      </c>
      <c r="AA343" s="34">
        <v>1454057862</v>
      </c>
    </row>
    <row r="344" spans="1:27" ht="45" x14ac:dyDescent="0.25">
      <c r="A344" s="31" t="s">
        <v>111</v>
      </c>
      <c r="B344" s="32" t="s">
        <v>112</v>
      </c>
      <c r="C344" s="33" t="s">
        <v>66</v>
      </c>
      <c r="D344" s="31" t="s">
        <v>51</v>
      </c>
      <c r="E344" s="31" t="s">
        <v>216</v>
      </c>
      <c r="F344" s="31" t="s">
        <v>217</v>
      </c>
      <c r="G344" s="31" t="s">
        <v>212</v>
      </c>
      <c r="H344" s="31" t="s">
        <v>231</v>
      </c>
      <c r="I344" s="31"/>
      <c r="J344" s="31"/>
      <c r="K344" s="31"/>
      <c r="L344" s="31"/>
      <c r="M344" s="31" t="s">
        <v>27</v>
      </c>
      <c r="N344" s="31" t="s">
        <v>205</v>
      </c>
      <c r="O344" s="31" t="s">
        <v>28</v>
      </c>
      <c r="P344" s="32" t="s">
        <v>67</v>
      </c>
      <c r="Q344" s="34">
        <v>2178628975</v>
      </c>
      <c r="R344" s="34">
        <v>18398466791</v>
      </c>
      <c r="S344" s="34">
        <v>112514865</v>
      </c>
      <c r="T344" s="34">
        <v>20464580901</v>
      </c>
      <c r="U344" s="34">
        <v>0</v>
      </c>
      <c r="V344" s="34">
        <v>20394570638</v>
      </c>
      <c r="W344" s="34">
        <v>70010263</v>
      </c>
      <c r="X344" s="34">
        <v>20298934725</v>
      </c>
      <c r="Y344" s="34">
        <v>16521486327</v>
      </c>
      <c r="Z344" s="34">
        <v>16521486327</v>
      </c>
      <c r="AA344" s="34">
        <v>16521486327</v>
      </c>
    </row>
    <row r="345" spans="1:27" ht="56.25" x14ac:dyDescent="0.25">
      <c r="A345" s="31" t="s">
        <v>111</v>
      </c>
      <c r="B345" s="32" t="s">
        <v>112</v>
      </c>
      <c r="C345" s="33" t="s">
        <v>68</v>
      </c>
      <c r="D345" s="31" t="s">
        <v>51</v>
      </c>
      <c r="E345" s="31" t="s">
        <v>233</v>
      </c>
      <c r="F345" s="31" t="s">
        <v>217</v>
      </c>
      <c r="G345" s="31" t="s">
        <v>218</v>
      </c>
      <c r="H345" s="31" t="s">
        <v>230</v>
      </c>
      <c r="I345" s="31"/>
      <c r="J345" s="31"/>
      <c r="K345" s="31"/>
      <c r="L345" s="31"/>
      <c r="M345" s="31" t="s">
        <v>27</v>
      </c>
      <c r="N345" s="31" t="s">
        <v>205</v>
      </c>
      <c r="O345" s="31" t="s">
        <v>28</v>
      </c>
      <c r="P345" s="32" t="s">
        <v>65</v>
      </c>
      <c r="Q345" s="34">
        <v>127680610</v>
      </c>
      <c r="R345" s="34">
        <v>1000000</v>
      </c>
      <c r="S345" s="34">
        <v>4893298</v>
      </c>
      <c r="T345" s="34">
        <v>123787312</v>
      </c>
      <c r="U345" s="34">
        <v>0</v>
      </c>
      <c r="V345" s="34">
        <v>123787312</v>
      </c>
      <c r="W345" s="34">
        <v>0</v>
      </c>
      <c r="X345" s="34">
        <v>123053685</v>
      </c>
      <c r="Y345" s="34">
        <v>91316803</v>
      </c>
      <c r="Z345" s="34">
        <v>91316803</v>
      </c>
      <c r="AA345" s="34">
        <v>91316803</v>
      </c>
    </row>
    <row r="346" spans="1:27" ht="45" x14ac:dyDescent="0.25">
      <c r="A346" s="31" t="s">
        <v>111</v>
      </c>
      <c r="B346" s="32" t="s">
        <v>112</v>
      </c>
      <c r="C346" s="33" t="s">
        <v>69</v>
      </c>
      <c r="D346" s="31" t="s">
        <v>51</v>
      </c>
      <c r="E346" s="31" t="s">
        <v>233</v>
      </c>
      <c r="F346" s="31" t="s">
        <v>217</v>
      </c>
      <c r="G346" s="31" t="s">
        <v>220</v>
      </c>
      <c r="H346" s="31" t="s">
        <v>70</v>
      </c>
      <c r="I346" s="31"/>
      <c r="J346" s="31"/>
      <c r="K346" s="31"/>
      <c r="L346" s="31"/>
      <c r="M346" s="31" t="s">
        <v>27</v>
      </c>
      <c r="N346" s="31" t="s">
        <v>205</v>
      </c>
      <c r="O346" s="31" t="s">
        <v>28</v>
      </c>
      <c r="P346" s="32" t="s">
        <v>71</v>
      </c>
      <c r="Q346" s="34">
        <v>1935716792</v>
      </c>
      <c r="R346" s="34">
        <v>735159463</v>
      </c>
      <c r="S346" s="34">
        <v>226641557</v>
      </c>
      <c r="T346" s="34">
        <v>2444234698</v>
      </c>
      <c r="U346" s="34">
        <v>0</v>
      </c>
      <c r="V346" s="34">
        <v>2423392411</v>
      </c>
      <c r="W346" s="34">
        <v>20842287</v>
      </c>
      <c r="X346" s="34">
        <v>2346988835.46</v>
      </c>
      <c r="Y346" s="34">
        <v>1452303124.1900001</v>
      </c>
      <c r="Z346" s="34">
        <v>1452303124.1900001</v>
      </c>
      <c r="AA346" s="34">
        <v>1452303124.1900001</v>
      </c>
    </row>
    <row r="347" spans="1:27" ht="22.5" x14ac:dyDescent="0.25">
      <c r="A347" s="31" t="s">
        <v>113</v>
      </c>
      <c r="B347" s="32" t="s">
        <v>114</v>
      </c>
      <c r="C347" s="33" t="s">
        <v>34</v>
      </c>
      <c r="D347" s="31" t="s">
        <v>26</v>
      </c>
      <c r="E347" s="31" t="s">
        <v>206</v>
      </c>
      <c r="F347" s="31"/>
      <c r="G347" s="31"/>
      <c r="H347" s="31"/>
      <c r="I347" s="31"/>
      <c r="J347" s="31"/>
      <c r="K347" s="31"/>
      <c r="L347" s="31"/>
      <c r="M347" s="31" t="s">
        <v>27</v>
      </c>
      <c r="N347" s="31" t="s">
        <v>205</v>
      </c>
      <c r="O347" s="31" t="s">
        <v>28</v>
      </c>
      <c r="P347" s="32" t="s">
        <v>35</v>
      </c>
      <c r="Q347" s="34">
        <v>276133608</v>
      </c>
      <c r="R347" s="34">
        <v>69437065</v>
      </c>
      <c r="S347" s="34">
        <v>1500000</v>
      </c>
      <c r="T347" s="34">
        <v>344070673</v>
      </c>
      <c r="U347" s="34">
        <v>0</v>
      </c>
      <c r="V347" s="34">
        <v>344070673</v>
      </c>
      <c r="W347" s="34">
        <v>0</v>
      </c>
      <c r="X347" s="34">
        <v>302032334</v>
      </c>
      <c r="Y347" s="34">
        <v>88870973</v>
      </c>
      <c r="Z347" s="34">
        <v>88870973</v>
      </c>
      <c r="AA347" s="34">
        <v>88870973</v>
      </c>
    </row>
    <row r="348" spans="1:27" ht="22.5" x14ac:dyDescent="0.25">
      <c r="A348" s="31" t="s">
        <v>113</v>
      </c>
      <c r="B348" s="32" t="s">
        <v>114</v>
      </c>
      <c r="C348" s="33" t="s">
        <v>157</v>
      </c>
      <c r="D348" s="31" t="s">
        <v>26</v>
      </c>
      <c r="E348" s="31" t="s">
        <v>207</v>
      </c>
      <c r="F348" s="31" t="s">
        <v>207</v>
      </c>
      <c r="G348" s="31" t="s">
        <v>204</v>
      </c>
      <c r="H348" s="31" t="s">
        <v>208</v>
      </c>
      <c r="I348" s="31"/>
      <c r="J348" s="31"/>
      <c r="K348" s="31"/>
      <c r="L348" s="31"/>
      <c r="M348" s="31" t="s">
        <v>27</v>
      </c>
      <c r="N348" s="31" t="s">
        <v>205</v>
      </c>
      <c r="O348" s="31" t="s">
        <v>28</v>
      </c>
      <c r="P348" s="32" t="s">
        <v>158</v>
      </c>
      <c r="Q348" s="34">
        <v>0</v>
      </c>
      <c r="R348" s="34">
        <v>8966178</v>
      </c>
      <c r="S348" s="34">
        <v>0</v>
      </c>
      <c r="T348" s="34">
        <v>8966178</v>
      </c>
      <c r="U348" s="34">
        <v>0</v>
      </c>
      <c r="V348" s="34">
        <v>8966178</v>
      </c>
      <c r="W348" s="34">
        <v>0</v>
      </c>
      <c r="X348" s="34">
        <v>8966178</v>
      </c>
      <c r="Y348" s="34">
        <v>8966178</v>
      </c>
      <c r="Z348" s="34">
        <v>8966178</v>
      </c>
      <c r="AA348" s="34">
        <v>8966178</v>
      </c>
    </row>
    <row r="349" spans="1:27" ht="22.5" x14ac:dyDescent="0.25">
      <c r="A349" s="31" t="s">
        <v>113</v>
      </c>
      <c r="B349" s="32" t="s">
        <v>114</v>
      </c>
      <c r="C349" s="33" t="s">
        <v>44</v>
      </c>
      <c r="D349" s="31" t="s">
        <v>26</v>
      </c>
      <c r="E349" s="31" t="s">
        <v>215</v>
      </c>
      <c r="F349" s="31" t="s">
        <v>204</v>
      </c>
      <c r="G349" s="31"/>
      <c r="H349" s="31"/>
      <c r="I349" s="31"/>
      <c r="J349" s="31"/>
      <c r="K349" s="31"/>
      <c r="L349" s="31"/>
      <c r="M349" s="31" t="s">
        <v>27</v>
      </c>
      <c r="N349" s="31" t="s">
        <v>205</v>
      </c>
      <c r="O349" s="31" t="s">
        <v>28</v>
      </c>
      <c r="P349" s="32" t="s">
        <v>45</v>
      </c>
      <c r="Q349" s="34">
        <v>0</v>
      </c>
      <c r="R349" s="34">
        <v>142511701</v>
      </c>
      <c r="S349" s="34">
        <v>0</v>
      </c>
      <c r="T349" s="34">
        <v>142511701</v>
      </c>
      <c r="U349" s="34">
        <v>0</v>
      </c>
      <c r="V349" s="34">
        <v>142510784</v>
      </c>
      <c r="W349" s="34">
        <v>917</v>
      </c>
      <c r="X349" s="34">
        <v>142444522</v>
      </c>
      <c r="Y349" s="34">
        <v>142373007</v>
      </c>
      <c r="Z349" s="34">
        <v>142373007</v>
      </c>
      <c r="AA349" s="34">
        <v>142373007</v>
      </c>
    </row>
    <row r="350" spans="1:27" ht="78.75" x14ac:dyDescent="0.25">
      <c r="A350" s="31" t="s">
        <v>113</v>
      </c>
      <c r="B350" s="32" t="s">
        <v>114</v>
      </c>
      <c r="C350" s="33" t="s">
        <v>50</v>
      </c>
      <c r="D350" s="31" t="s">
        <v>51</v>
      </c>
      <c r="E350" s="31" t="s">
        <v>216</v>
      </c>
      <c r="F350" s="31" t="s">
        <v>217</v>
      </c>
      <c r="G350" s="31" t="s">
        <v>218</v>
      </c>
      <c r="H350" s="31" t="s">
        <v>219</v>
      </c>
      <c r="I350" s="31"/>
      <c r="J350" s="31"/>
      <c r="K350" s="31"/>
      <c r="L350" s="31"/>
      <c r="M350" s="31" t="s">
        <v>27</v>
      </c>
      <c r="N350" s="31" t="s">
        <v>205</v>
      </c>
      <c r="O350" s="31" t="s">
        <v>28</v>
      </c>
      <c r="P350" s="32" t="s">
        <v>52</v>
      </c>
      <c r="Q350" s="34">
        <v>8682011439</v>
      </c>
      <c r="R350" s="34">
        <v>0</v>
      </c>
      <c r="S350" s="34">
        <v>261064219</v>
      </c>
      <c r="T350" s="34">
        <v>8420947220</v>
      </c>
      <c r="U350" s="34">
        <v>0</v>
      </c>
      <c r="V350" s="34">
        <v>8420947220</v>
      </c>
      <c r="W350" s="34">
        <v>0</v>
      </c>
      <c r="X350" s="34">
        <v>8420068998</v>
      </c>
      <c r="Y350" s="34">
        <v>8031190028</v>
      </c>
      <c r="Z350" s="34">
        <v>8031190028</v>
      </c>
      <c r="AA350" s="34">
        <v>8031190028</v>
      </c>
    </row>
    <row r="351" spans="1:27" ht="78.75" x14ac:dyDescent="0.25">
      <c r="A351" s="31" t="s">
        <v>113</v>
      </c>
      <c r="B351" s="32" t="s">
        <v>114</v>
      </c>
      <c r="C351" s="33" t="s">
        <v>53</v>
      </c>
      <c r="D351" s="31" t="s">
        <v>51</v>
      </c>
      <c r="E351" s="31" t="s">
        <v>216</v>
      </c>
      <c r="F351" s="31" t="s">
        <v>217</v>
      </c>
      <c r="G351" s="31" t="s">
        <v>220</v>
      </c>
      <c r="H351" s="31" t="s">
        <v>219</v>
      </c>
      <c r="I351" s="31"/>
      <c r="J351" s="31"/>
      <c r="K351" s="31"/>
      <c r="L351" s="31"/>
      <c r="M351" s="31" t="s">
        <v>27</v>
      </c>
      <c r="N351" s="31" t="s">
        <v>205</v>
      </c>
      <c r="O351" s="31" t="s">
        <v>28</v>
      </c>
      <c r="P351" s="32" t="s">
        <v>52</v>
      </c>
      <c r="Q351" s="34">
        <v>3291821532</v>
      </c>
      <c r="R351" s="34">
        <v>269517488</v>
      </c>
      <c r="S351" s="34">
        <v>0</v>
      </c>
      <c r="T351" s="34">
        <v>3561339020</v>
      </c>
      <c r="U351" s="34">
        <v>0</v>
      </c>
      <c r="V351" s="34">
        <v>3291821532</v>
      </c>
      <c r="W351" s="34">
        <v>269517488</v>
      </c>
      <c r="X351" s="34">
        <v>3291821532</v>
      </c>
      <c r="Y351" s="34">
        <v>3132637410</v>
      </c>
      <c r="Z351" s="34">
        <v>3132637410</v>
      </c>
      <c r="AA351" s="34">
        <v>3132637410</v>
      </c>
    </row>
    <row r="352" spans="1:27" ht="56.25" x14ac:dyDescent="0.25">
      <c r="A352" s="31" t="s">
        <v>113</v>
      </c>
      <c r="B352" s="32" t="s">
        <v>114</v>
      </c>
      <c r="C352" s="33" t="s">
        <v>54</v>
      </c>
      <c r="D352" s="31" t="s">
        <v>51</v>
      </c>
      <c r="E352" s="31" t="s">
        <v>216</v>
      </c>
      <c r="F352" s="31" t="s">
        <v>217</v>
      </c>
      <c r="G352" s="31" t="s">
        <v>221</v>
      </c>
      <c r="H352" s="31" t="s">
        <v>222</v>
      </c>
      <c r="I352" s="31"/>
      <c r="J352" s="31"/>
      <c r="K352" s="31"/>
      <c r="L352" s="31"/>
      <c r="M352" s="31" t="s">
        <v>27</v>
      </c>
      <c r="N352" s="31" t="s">
        <v>205</v>
      </c>
      <c r="O352" s="31" t="s">
        <v>28</v>
      </c>
      <c r="P352" s="32" t="s">
        <v>55</v>
      </c>
      <c r="Q352" s="34">
        <v>594150000</v>
      </c>
      <c r="R352" s="34">
        <v>44505853</v>
      </c>
      <c r="S352" s="34">
        <v>173125000</v>
      </c>
      <c r="T352" s="34">
        <v>465530853</v>
      </c>
      <c r="U352" s="34">
        <v>0</v>
      </c>
      <c r="V352" s="34">
        <v>441025000</v>
      </c>
      <c r="W352" s="34">
        <v>24505853</v>
      </c>
      <c r="X352" s="34">
        <v>439852172</v>
      </c>
      <c r="Y352" s="34">
        <v>299254541</v>
      </c>
      <c r="Z352" s="34">
        <v>299254541</v>
      </c>
      <c r="AA352" s="34">
        <v>299254541</v>
      </c>
    </row>
    <row r="353" spans="1:27" ht="56.25" x14ac:dyDescent="0.25">
      <c r="A353" s="31" t="s">
        <v>113</v>
      </c>
      <c r="B353" s="32" t="s">
        <v>114</v>
      </c>
      <c r="C353" s="33" t="s">
        <v>56</v>
      </c>
      <c r="D353" s="31" t="s">
        <v>51</v>
      </c>
      <c r="E353" s="31" t="s">
        <v>216</v>
      </c>
      <c r="F353" s="31" t="s">
        <v>217</v>
      </c>
      <c r="G353" s="31" t="s">
        <v>223</v>
      </c>
      <c r="H353" s="31" t="s">
        <v>57</v>
      </c>
      <c r="I353" s="31"/>
      <c r="J353" s="31"/>
      <c r="K353" s="31"/>
      <c r="L353" s="31"/>
      <c r="M353" s="31" t="s">
        <v>27</v>
      </c>
      <c r="N353" s="31" t="s">
        <v>205</v>
      </c>
      <c r="O353" s="31" t="s">
        <v>28</v>
      </c>
      <c r="P353" s="32" t="s">
        <v>58</v>
      </c>
      <c r="Q353" s="34">
        <v>159151328</v>
      </c>
      <c r="R353" s="34">
        <v>3610463767</v>
      </c>
      <c r="S353" s="34">
        <v>1325777240</v>
      </c>
      <c r="T353" s="34">
        <v>2443837855</v>
      </c>
      <c r="U353" s="34">
        <v>0</v>
      </c>
      <c r="V353" s="34">
        <v>2421743362</v>
      </c>
      <c r="W353" s="34">
        <v>22094493</v>
      </c>
      <c r="X353" s="34">
        <v>2415165348</v>
      </c>
      <c r="Y353" s="34">
        <v>534560148</v>
      </c>
      <c r="Z353" s="34">
        <v>534560148</v>
      </c>
      <c r="AA353" s="34">
        <v>534560148</v>
      </c>
    </row>
    <row r="354" spans="1:27" ht="90" x14ac:dyDescent="0.25">
      <c r="A354" s="31" t="s">
        <v>113</v>
      </c>
      <c r="B354" s="32" t="s">
        <v>114</v>
      </c>
      <c r="C354" s="33" t="s">
        <v>74</v>
      </c>
      <c r="D354" s="31" t="s">
        <v>51</v>
      </c>
      <c r="E354" s="31" t="s">
        <v>216</v>
      </c>
      <c r="F354" s="31" t="s">
        <v>217</v>
      </c>
      <c r="G354" s="31" t="s">
        <v>234</v>
      </c>
      <c r="H354" s="31" t="s">
        <v>227</v>
      </c>
      <c r="I354" s="31"/>
      <c r="J354" s="31"/>
      <c r="K354" s="31"/>
      <c r="L354" s="31"/>
      <c r="M354" s="31" t="s">
        <v>60</v>
      </c>
      <c r="N354" s="31" t="s">
        <v>212</v>
      </c>
      <c r="O354" s="31" t="s">
        <v>28</v>
      </c>
      <c r="P354" s="32" t="s">
        <v>63</v>
      </c>
      <c r="Q354" s="34">
        <v>16987818586</v>
      </c>
      <c r="R354" s="34">
        <v>12539175940</v>
      </c>
      <c r="S354" s="34">
        <v>13974227936</v>
      </c>
      <c r="T354" s="34">
        <v>15552766590</v>
      </c>
      <c r="U354" s="34">
        <v>0</v>
      </c>
      <c r="V354" s="34">
        <v>15539866819</v>
      </c>
      <c r="W354" s="34">
        <v>12899771</v>
      </c>
      <c r="X354" s="34">
        <v>15539866819</v>
      </c>
      <c r="Y354" s="34">
        <v>9964838489</v>
      </c>
      <c r="Z354" s="34">
        <v>9964838489</v>
      </c>
      <c r="AA354" s="34">
        <v>9964838489</v>
      </c>
    </row>
    <row r="355" spans="1:27" ht="90" x14ac:dyDescent="0.25">
      <c r="A355" s="31" t="s">
        <v>113</v>
      </c>
      <c r="B355" s="32" t="s">
        <v>114</v>
      </c>
      <c r="C355" s="33" t="s">
        <v>74</v>
      </c>
      <c r="D355" s="31" t="s">
        <v>51</v>
      </c>
      <c r="E355" s="31" t="s">
        <v>216</v>
      </c>
      <c r="F355" s="31" t="s">
        <v>217</v>
      </c>
      <c r="G355" s="31" t="s">
        <v>234</v>
      </c>
      <c r="H355" s="31" t="s">
        <v>227</v>
      </c>
      <c r="I355" s="31"/>
      <c r="J355" s="31"/>
      <c r="K355" s="31"/>
      <c r="L355" s="31"/>
      <c r="M355" s="31" t="s">
        <v>27</v>
      </c>
      <c r="N355" s="31" t="s">
        <v>205</v>
      </c>
      <c r="O355" s="31" t="s">
        <v>28</v>
      </c>
      <c r="P355" s="32" t="s">
        <v>63</v>
      </c>
      <c r="Q355" s="34">
        <v>0</v>
      </c>
      <c r="R355" s="34">
        <v>39272632</v>
      </c>
      <c r="S355" s="34">
        <v>0</v>
      </c>
      <c r="T355" s="34">
        <v>39272632</v>
      </c>
      <c r="U355" s="34">
        <v>0</v>
      </c>
      <c r="V355" s="34">
        <v>39272632</v>
      </c>
      <c r="W355" s="34">
        <v>0</v>
      </c>
      <c r="X355" s="34">
        <v>39272632</v>
      </c>
      <c r="Y355" s="34">
        <v>0</v>
      </c>
      <c r="Z355" s="34">
        <v>0</v>
      </c>
      <c r="AA355" s="34">
        <v>0</v>
      </c>
    </row>
    <row r="356" spans="1:27" ht="90" x14ac:dyDescent="0.25">
      <c r="A356" s="31" t="s">
        <v>113</v>
      </c>
      <c r="B356" s="32" t="s">
        <v>114</v>
      </c>
      <c r="C356" s="33" t="s">
        <v>62</v>
      </c>
      <c r="D356" s="31" t="s">
        <v>51</v>
      </c>
      <c r="E356" s="31" t="s">
        <v>216</v>
      </c>
      <c r="F356" s="31" t="s">
        <v>217</v>
      </c>
      <c r="G356" s="31" t="s">
        <v>226</v>
      </c>
      <c r="H356" s="31" t="s">
        <v>227</v>
      </c>
      <c r="I356" s="31"/>
      <c r="J356" s="31"/>
      <c r="K356" s="31"/>
      <c r="L356" s="31"/>
      <c r="M356" s="31" t="s">
        <v>60</v>
      </c>
      <c r="N356" s="31" t="s">
        <v>212</v>
      </c>
      <c r="O356" s="31" t="s">
        <v>28</v>
      </c>
      <c r="P356" s="32" t="s">
        <v>63</v>
      </c>
      <c r="Q356" s="34">
        <v>0</v>
      </c>
      <c r="R356" s="34">
        <v>227108083299</v>
      </c>
      <c r="S356" s="34">
        <v>44867824605</v>
      </c>
      <c r="T356" s="34">
        <v>182240258694</v>
      </c>
      <c r="U356" s="34">
        <v>0</v>
      </c>
      <c r="V356" s="34">
        <v>181749174208</v>
      </c>
      <c r="W356" s="34">
        <v>491084486</v>
      </c>
      <c r="X356" s="34">
        <v>177899299414</v>
      </c>
      <c r="Y356" s="34">
        <v>138497978120.64001</v>
      </c>
      <c r="Z356" s="34">
        <v>138497978120.64001</v>
      </c>
      <c r="AA356" s="34">
        <v>138497978120.64001</v>
      </c>
    </row>
    <row r="357" spans="1:27" ht="90" x14ac:dyDescent="0.25">
      <c r="A357" s="31" t="s">
        <v>113</v>
      </c>
      <c r="B357" s="32" t="s">
        <v>114</v>
      </c>
      <c r="C357" s="33" t="s">
        <v>62</v>
      </c>
      <c r="D357" s="31" t="s">
        <v>51</v>
      </c>
      <c r="E357" s="31" t="s">
        <v>216</v>
      </c>
      <c r="F357" s="31" t="s">
        <v>217</v>
      </c>
      <c r="G357" s="31" t="s">
        <v>226</v>
      </c>
      <c r="H357" s="31" t="s">
        <v>227</v>
      </c>
      <c r="I357" s="31"/>
      <c r="J357" s="31"/>
      <c r="K357" s="31"/>
      <c r="L357" s="31"/>
      <c r="M357" s="31" t="s">
        <v>27</v>
      </c>
      <c r="N357" s="31" t="s">
        <v>228</v>
      </c>
      <c r="O357" s="31" t="s">
        <v>28</v>
      </c>
      <c r="P357" s="32" t="s">
        <v>63</v>
      </c>
      <c r="Q357" s="34">
        <v>0</v>
      </c>
      <c r="R357" s="34">
        <v>5617929795</v>
      </c>
      <c r="S357" s="34">
        <v>6000000</v>
      </c>
      <c r="T357" s="34">
        <v>5611929795</v>
      </c>
      <c r="U357" s="34">
        <v>0</v>
      </c>
      <c r="V357" s="34">
        <v>5556754684</v>
      </c>
      <c r="W357" s="34">
        <v>55175111</v>
      </c>
      <c r="X357" s="34">
        <v>5542568717</v>
      </c>
      <c r="Y357" s="34">
        <v>5308917494</v>
      </c>
      <c r="Z357" s="34">
        <v>5308917494</v>
      </c>
      <c r="AA357" s="34">
        <v>5308917494</v>
      </c>
    </row>
    <row r="358" spans="1:27" ht="56.25" x14ac:dyDescent="0.25">
      <c r="A358" s="31" t="s">
        <v>113</v>
      </c>
      <c r="B358" s="32" t="s">
        <v>114</v>
      </c>
      <c r="C358" s="33" t="s">
        <v>64</v>
      </c>
      <c r="D358" s="31" t="s">
        <v>51</v>
      </c>
      <c r="E358" s="31" t="s">
        <v>216</v>
      </c>
      <c r="F358" s="31" t="s">
        <v>217</v>
      </c>
      <c r="G358" s="31" t="s">
        <v>226</v>
      </c>
      <c r="H358" s="31" t="s">
        <v>230</v>
      </c>
      <c r="I358" s="31"/>
      <c r="J358" s="31"/>
      <c r="K358" s="31"/>
      <c r="L358" s="31"/>
      <c r="M358" s="31" t="s">
        <v>27</v>
      </c>
      <c r="N358" s="31" t="s">
        <v>205</v>
      </c>
      <c r="O358" s="31" t="s">
        <v>28</v>
      </c>
      <c r="P358" s="32" t="s">
        <v>65</v>
      </c>
      <c r="Q358" s="34">
        <v>2355404750</v>
      </c>
      <c r="R358" s="34">
        <v>14552448174</v>
      </c>
      <c r="S358" s="34">
        <v>5412868335</v>
      </c>
      <c r="T358" s="34">
        <v>11494984589</v>
      </c>
      <c r="U358" s="34">
        <v>0</v>
      </c>
      <c r="V358" s="34">
        <v>10236284390</v>
      </c>
      <c r="W358" s="34">
        <v>1258700199</v>
      </c>
      <c r="X358" s="34">
        <v>7212604172</v>
      </c>
      <c r="Y358" s="34">
        <v>1540850391</v>
      </c>
      <c r="Z358" s="34">
        <v>1540850391</v>
      </c>
      <c r="AA358" s="34">
        <v>1540850391</v>
      </c>
    </row>
    <row r="359" spans="1:27" ht="45" x14ac:dyDescent="0.25">
      <c r="A359" s="31" t="s">
        <v>113</v>
      </c>
      <c r="B359" s="32" t="s">
        <v>114</v>
      </c>
      <c r="C359" s="33" t="s">
        <v>66</v>
      </c>
      <c r="D359" s="31" t="s">
        <v>51</v>
      </c>
      <c r="E359" s="31" t="s">
        <v>216</v>
      </c>
      <c r="F359" s="31" t="s">
        <v>217</v>
      </c>
      <c r="G359" s="31" t="s">
        <v>212</v>
      </c>
      <c r="H359" s="31" t="s">
        <v>231</v>
      </c>
      <c r="I359" s="31"/>
      <c r="J359" s="31"/>
      <c r="K359" s="31"/>
      <c r="L359" s="31"/>
      <c r="M359" s="31" t="s">
        <v>60</v>
      </c>
      <c r="N359" s="31" t="s">
        <v>232</v>
      </c>
      <c r="O359" s="31" t="s">
        <v>28</v>
      </c>
      <c r="P359" s="32" t="s">
        <v>67</v>
      </c>
      <c r="Q359" s="34">
        <v>0</v>
      </c>
      <c r="R359" s="34">
        <v>6168955506</v>
      </c>
      <c r="S359" s="34">
        <v>286636550</v>
      </c>
      <c r="T359" s="34">
        <v>5882318956</v>
      </c>
      <c r="U359" s="34">
        <v>0</v>
      </c>
      <c r="V359" s="34">
        <v>5666383722</v>
      </c>
      <c r="W359" s="34">
        <v>215935234</v>
      </c>
      <c r="X359" s="34">
        <v>5666031288</v>
      </c>
      <c r="Y359" s="34">
        <v>4535351797</v>
      </c>
      <c r="Z359" s="34">
        <v>4535351797</v>
      </c>
      <c r="AA359" s="34">
        <v>4535351797</v>
      </c>
    </row>
    <row r="360" spans="1:27" ht="45" x14ac:dyDescent="0.25">
      <c r="A360" s="31" t="s">
        <v>113</v>
      </c>
      <c r="B360" s="32" t="s">
        <v>114</v>
      </c>
      <c r="C360" s="33" t="s">
        <v>66</v>
      </c>
      <c r="D360" s="31" t="s">
        <v>51</v>
      </c>
      <c r="E360" s="31" t="s">
        <v>216</v>
      </c>
      <c r="F360" s="31" t="s">
        <v>217</v>
      </c>
      <c r="G360" s="31" t="s">
        <v>212</v>
      </c>
      <c r="H360" s="31" t="s">
        <v>231</v>
      </c>
      <c r="I360" s="31"/>
      <c r="J360" s="31"/>
      <c r="K360" s="31"/>
      <c r="L360" s="31"/>
      <c r="M360" s="31" t="s">
        <v>27</v>
      </c>
      <c r="N360" s="31" t="s">
        <v>229</v>
      </c>
      <c r="O360" s="31" t="s">
        <v>28</v>
      </c>
      <c r="P360" s="32" t="s">
        <v>67</v>
      </c>
      <c r="Q360" s="34">
        <v>752448485</v>
      </c>
      <c r="R360" s="34">
        <v>20356105854</v>
      </c>
      <c r="S360" s="34">
        <v>0</v>
      </c>
      <c r="T360" s="34">
        <v>21108554339</v>
      </c>
      <c r="U360" s="34">
        <v>0</v>
      </c>
      <c r="V360" s="34">
        <v>18786286461</v>
      </c>
      <c r="W360" s="34">
        <v>2322267878</v>
      </c>
      <c r="X360" s="34">
        <v>18267150265</v>
      </c>
      <c r="Y360" s="34">
        <v>15037977279.5</v>
      </c>
      <c r="Z360" s="34">
        <v>15037977279.5</v>
      </c>
      <c r="AA360" s="34">
        <v>15037977279.5</v>
      </c>
    </row>
    <row r="361" spans="1:27" ht="45" x14ac:dyDescent="0.25">
      <c r="A361" s="31" t="s">
        <v>113</v>
      </c>
      <c r="B361" s="32" t="s">
        <v>114</v>
      </c>
      <c r="C361" s="33" t="s">
        <v>66</v>
      </c>
      <c r="D361" s="31" t="s">
        <v>51</v>
      </c>
      <c r="E361" s="31" t="s">
        <v>216</v>
      </c>
      <c r="F361" s="31" t="s">
        <v>217</v>
      </c>
      <c r="G361" s="31" t="s">
        <v>212</v>
      </c>
      <c r="H361" s="31" t="s">
        <v>231</v>
      </c>
      <c r="I361" s="31"/>
      <c r="J361" s="31"/>
      <c r="K361" s="31"/>
      <c r="L361" s="31"/>
      <c r="M361" s="31" t="s">
        <v>27</v>
      </c>
      <c r="N361" s="31" t="s">
        <v>205</v>
      </c>
      <c r="O361" s="31" t="s">
        <v>28</v>
      </c>
      <c r="P361" s="32" t="s">
        <v>67</v>
      </c>
      <c r="Q361" s="34">
        <v>4496868257</v>
      </c>
      <c r="R361" s="34">
        <v>12116682061</v>
      </c>
      <c r="S361" s="34">
        <v>14308466</v>
      </c>
      <c r="T361" s="34">
        <v>16599241852</v>
      </c>
      <c r="U361" s="34">
        <v>0</v>
      </c>
      <c r="V361" s="34">
        <v>16413440326</v>
      </c>
      <c r="W361" s="34">
        <v>185801526</v>
      </c>
      <c r="X361" s="34">
        <v>16017569517</v>
      </c>
      <c r="Y361" s="34">
        <v>12103334592</v>
      </c>
      <c r="Z361" s="34">
        <v>12103334592</v>
      </c>
      <c r="AA361" s="34">
        <v>12103334592</v>
      </c>
    </row>
    <row r="362" spans="1:27" ht="56.25" x14ac:dyDescent="0.25">
      <c r="A362" s="31" t="s">
        <v>113</v>
      </c>
      <c r="B362" s="32" t="s">
        <v>114</v>
      </c>
      <c r="C362" s="33" t="s">
        <v>68</v>
      </c>
      <c r="D362" s="31" t="s">
        <v>51</v>
      </c>
      <c r="E362" s="31" t="s">
        <v>233</v>
      </c>
      <c r="F362" s="31" t="s">
        <v>217</v>
      </c>
      <c r="G362" s="31" t="s">
        <v>218</v>
      </c>
      <c r="H362" s="31" t="s">
        <v>230</v>
      </c>
      <c r="I362" s="31"/>
      <c r="J362" s="31"/>
      <c r="K362" s="31"/>
      <c r="L362" s="31"/>
      <c r="M362" s="31" t="s">
        <v>27</v>
      </c>
      <c r="N362" s="31" t="s">
        <v>205</v>
      </c>
      <c r="O362" s="31" t="s">
        <v>28</v>
      </c>
      <c r="P362" s="32" t="s">
        <v>65</v>
      </c>
      <c r="Q362" s="34">
        <v>127537113</v>
      </c>
      <c r="R362" s="34">
        <v>0</v>
      </c>
      <c r="S362" s="34">
        <v>0</v>
      </c>
      <c r="T362" s="34">
        <v>127537113</v>
      </c>
      <c r="U362" s="34">
        <v>0</v>
      </c>
      <c r="V362" s="34">
        <v>120394490</v>
      </c>
      <c r="W362" s="34">
        <v>7142623</v>
      </c>
      <c r="X362" s="34">
        <v>118476887</v>
      </c>
      <c r="Y362" s="34">
        <v>88524376</v>
      </c>
      <c r="Z362" s="34">
        <v>88524376</v>
      </c>
      <c r="AA362" s="34">
        <v>88524376</v>
      </c>
    </row>
    <row r="363" spans="1:27" ht="45" x14ac:dyDescent="0.25">
      <c r="A363" s="31" t="s">
        <v>113</v>
      </c>
      <c r="B363" s="32" t="s">
        <v>114</v>
      </c>
      <c r="C363" s="33" t="s">
        <v>69</v>
      </c>
      <c r="D363" s="31" t="s">
        <v>51</v>
      </c>
      <c r="E363" s="31" t="s">
        <v>233</v>
      </c>
      <c r="F363" s="31" t="s">
        <v>217</v>
      </c>
      <c r="G363" s="31" t="s">
        <v>220</v>
      </c>
      <c r="H363" s="31" t="s">
        <v>70</v>
      </c>
      <c r="I363" s="31"/>
      <c r="J363" s="31"/>
      <c r="K363" s="31"/>
      <c r="L363" s="31"/>
      <c r="M363" s="31" t="s">
        <v>27</v>
      </c>
      <c r="N363" s="31" t="s">
        <v>205</v>
      </c>
      <c r="O363" s="31" t="s">
        <v>28</v>
      </c>
      <c r="P363" s="32" t="s">
        <v>71</v>
      </c>
      <c r="Q363" s="34">
        <v>2715336738</v>
      </c>
      <c r="R363" s="34">
        <v>2803493397</v>
      </c>
      <c r="S363" s="34">
        <v>242342798</v>
      </c>
      <c r="T363" s="34">
        <v>5276487337</v>
      </c>
      <c r="U363" s="34">
        <v>0</v>
      </c>
      <c r="V363" s="34">
        <v>3818410006</v>
      </c>
      <c r="W363" s="34">
        <v>1458077331</v>
      </c>
      <c r="X363" s="34">
        <v>3120319775.52</v>
      </c>
      <c r="Y363" s="34">
        <v>1852964727.8299999</v>
      </c>
      <c r="Z363" s="34">
        <v>1852964727.8299999</v>
      </c>
      <c r="AA363" s="34">
        <v>1852964727.8299999</v>
      </c>
    </row>
    <row r="364" spans="1:27" ht="22.5" x14ac:dyDescent="0.25">
      <c r="A364" s="31" t="s">
        <v>115</v>
      </c>
      <c r="B364" s="32" t="s">
        <v>116</v>
      </c>
      <c r="C364" s="33" t="s">
        <v>34</v>
      </c>
      <c r="D364" s="31" t="s">
        <v>26</v>
      </c>
      <c r="E364" s="31" t="s">
        <v>206</v>
      </c>
      <c r="F364" s="31"/>
      <c r="G364" s="31"/>
      <c r="H364" s="31"/>
      <c r="I364" s="31"/>
      <c r="J364" s="31"/>
      <c r="K364" s="31"/>
      <c r="L364" s="31"/>
      <c r="M364" s="31" t="s">
        <v>27</v>
      </c>
      <c r="N364" s="31" t="s">
        <v>205</v>
      </c>
      <c r="O364" s="31" t="s">
        <v>28</v>
      </c>
      <c r="P364" s="32" t="s">
        <v>35</v>
      </c>
      <c r="Q364" s="34">
        <v>21185112</v>
      </c>
      <c r="R364" s="34">
        <v>36545610</v>
      </c>
      <c r="S364" s="34">
        <v>0</v>
      </c>
      <c r="T364" s="34">
        <v>57730722</v>
      </c>
      <c r="U364" s="34">
        <v>0</v>
      </c>
      <c r="V364" s="34">
        <v>57626575</v>
      </c>
      <c r="W364" s="34">
        <v>104147</v>
      </c>
      <c r="X364" s="34">
        <v>33977584</v>
      </c>
      <c r="Y364" s="34">
        <v>11765604</v>
      </c>
      <c r="Z364" s="34">
        <v>11765604</v>
      </c>
      <c r="AA364" s="34">
        <v>11765604</v>
      </c>
    </row>
    <row r="365" spans="1:27" ht="22.5" x14ac:dyDescent="0.25">
      <c r="A365" s="31" t="s">
        <v>115</v>
      </c>
      <c r="B365" s="32" t="s">
        <v>116</v>
      </c>
      <c r="C365" s="33" t="s">
        <v>44</v>
      </c>
      <c r="D365" s="31" t="s">
        <v>26</v>
      </c>
      <c r="E365" s="31" t="s">
        <v>215</v>
      </c>
      <c r="F365" s="31" t="s">
        <v>204</v>
      </c>
      <c r="G365" s="31"/>
      <c r="H365" s="31"/>
      <c r="I365" s="31"/>
      <c r="J365" s="31"/>
      <c r="K365" s="31"/>
      <c r="L365" s="31"/>
      <c r="M365" s="31" t="s">
        <v>27</v>
      </c>
      <c r="N365" s="31" t="s">
        <v>205</v>
      </c>
      <c r="O365" s="31" t="s">
        <v>28</v>
      </c>
      <c r="P365" s="32" t="s">
        <v>45</v>
      </c>
      <c r="Q365" s="34">
        <v>0</v>
      </c>
      <c r="R365" s="34">
        <v>64162552</v>
      </c>
      <c r="S365" s="34">
        <v>8627922</v>
      </c>
      <c r="T365" s="34">
        <v>55534630</v>
      </c>
      <c r="U365" s="34">
        <v>0</v>
      </c>
      <c r="V365" s="34">
        <v>55534630</v>
      </c>
      <c r="W365" s="34">
        <v>0</v>
      </c>
      <c r="X365" s="34">
        <v>55534630</v>
      </c>
      <c r="Y365" s="34">
        <v>55534630</v>
      </c>
      <c r="Z365" s="34">
        <v>55534630</v>
      </c>
      <c r="AA365" s="34">
        <v>55534630</v>
      </c>
    </row>
    <row r="366" spans="1:27" ht="78.75" x14ac:dyDescent="0.25">
      <c r="A366" s="31" t="s">
        <v>115</v>
      </c>
      <c r="B366" s="32" t="s">
        <v>116</v>
      </c>
      <c r="C366" s="33" t="s">
        <v>50</v>
      </c>
      <c r="D366" s="31" t="s">
        <v>51</v>
      </c>
      <c r="E366" s="31" t="s">
        <v>216</v>
      </c>
      <c r="F366" s="31" t="s">
        <v>217</v>
      </c>
      <c r="G366" s="31" t="s">
        <v>218</v>
      </c>
      <c r="H366" s="31" t="s">
        <v>219</v>
      </c>
      <c r="I366" s="31"/>
      <c r="J366" s="31"/>
      <c r="K366" s="31"/>
      <c r="L366" s="31"/>
      <c r="M366" s="31" t="s">
        <v>27</v>
      </c>
      <c r="N366" s="31" t="s">
        <v>205</v>
      </c>
      <c r="O366" s="31" t="s">
        <v>28</v>
      </c>
      <c r="P366" s="32" t="s">
        <v>52</v>
      </c>
      <c r="Q366" s="34">
        <v>870466086</v>
      </c>
      <c r="R366" s="34">
        <v>0</v>
      </c>
      <c r="S366" s="34">
        <v>205959991</v>
      </c>
      <c r="T366" s="34">
        <v>664506095</v>
      </c>
      <c r="U366" s="34">
        <v>0</v>
      </c>
      <c r="V366" s="34">
        <v>664506095</v>
      </c>
      <c r="W366" s="34">
        <v>0</v>
      </c>
      <c r="X366" s="34">
        <v>664506095</v>
      </c>
      <c r="Y366" s="34">
        <v>664506095</v>
      </c>
      <c r="Z366" s="34">
        <v>664506095</v>
      </c>
      <c r="AA366" s="34">
        <v>664506095</v>
      </c>
    </row>
    <row r="367" spans="1:27" ht="78.75" x14ac:dyDescent="0.25">
      <c r="A367" s="31" t="s">
        <v>115</v>
      </c>
      <c r="B367" s="32" t="s">
        <v>116</v>
      </c>
      <c r="C367" s="33" t="s">
        <v>53</v>
      </c>
      <c r="D367" s="31" t="s">
        <v>51</v>
      </c>
      <c r="E367" s="31" t="s">
        <v>216</v>
      </c>
      <c r="F367" s="31" t="s">
        <v>217</v>
      </c>
      <c r="G367" s="31" t="s">
        <v>220</v>
      </c>
      <c r="H367" s="31" t="s">
        <v>219</v>
      </c>
      <c r="I367" s="31"/>
      <c r="J367" s="31"/>
      <c r="K367" s="31"/>
      <c r="L367" s="31"/>
      <c r="M367" s="31" t="s">
        <v>27</v>
      </c>
      <c r="N367" s="31" t="s">
        <v>205</v>
      </c>
      <c r="O367" s="31" t="s">
        <v>28</v>
      </c>
      <c r="P367" s="32" t="s">
        <v>52</v>
      </c>
      <c r="Q367" s="34">
        <v>150956595</v>
      </c>
      <c r="R367" s="34">
        <v>0</v>
      </c>
      <c r="S367" s="34">
        <v>3922634</v>
      </c>
      <c r="T367" s="34">
        <v>147033961</v>
      </c>
      <c r="U367" s="34">
        <v>0</v>
      </c>
      <c r="V367" s="34">
        <v>147033961</v>
      </c>
      <c r="W367" s="34">
        <v>0</v>
      </c>
      <c r="X367" s="34">
        <v>147033961</v>
      </c>
      <c r="Y367" s="34">
        <v>147033961</v>
      </c>
      <c r="Z367" s="34">
        <v>147033961</v>
      </c>
      <c r="AA367" s="34">
        <v>147033961</v>
      </c>
    </row>
    <row r="368" spans="1:27" ht="56.25" x14ac:dyDescent="0.25">
      <c r="A368" s="31" t="s">
        <v>115</v>
      </c>
      <c r="B368" s="32" t="s">
        <v>116</v>
      </c>
      <c r="C368" s="33" t="s">
        <v>54</v>
      </c>
      <c r="D368" s="31" t="s">
        <v>51</v>
      </c>
      <c r="E368" s="31" t="s">
        <v>216</v>
      </c>
      <c r="F368" s="31" t="s">
        <v>217</v>
      </c>
      <c r="G368" s="31" t="s">
        <v>221</v>
      </c>
      <c r="H368" s="31" t="s">
        <v>222</v>
      </c>
      <c r="I368" s="31"/>
      <c r="J368" s="31"/>
      <c r="K368" s="31"/>
      <c r="L368" s="31"/>
      <c r="M368" s="31" t="s">
        <v>27</v>
      </c>
      <c r="N368" s="31" t="s">
        <v>205</v>
      </c>
      <c r="O368" s="31" t="s">
        <v>28</v>
      </c>
      <c r="P368" s="32" t="s">
        <v>55</v>
      </c>
      <c r="Q368" s="34">
        <v>217000000</v>
      </c>
      <c r="R368" s="34">
        <v>64908448</v>
      </c>
      <c r="S368" s="34">
        <v>23460000</v>
      </c>
      <c r="T368" s="34">
        <v>258448448</v>
      </c>
      <c r="U368" s="34">
        <v>0</v>
      </c>
      <c r="V368" s="34">
        <v>258448448</v>
      </c>
      <c r="W368" s="34">
        <v>0</v>
      </c>
      <c r="X368" s="34">
        <v>215845314</v>
      </c>
      <c r="Y368" s="34">
        <v>154173132</v>
      </c>
      <c r="Z368" s="34">
        <v>154173132</v>
      </c>
      <c r="AA368" s="34">
        <v>154173132</v>
      </c>
    </row>
    <row r="369" spans="1:27" ht="56.25" x14ac:dyDescent="0.25">
      <c r="A369" s="31" t="s">
        <v>115</v>
      </c>
      <c r="B369" s="32" t="s">
        <v>116</v>
      </c>
      <c r="C369" s="33" t="s">
        <v>56</v>
      </c>
      <c r="D369" s="31" t="s">
        <v>51</v>
      </c>
      <c r="E369" s="31" t="s">
        <v>216</v>
      </c>
      <c r="F369" s="31" t="s">
        <v>217</v>
      </c>
      <c r="G369" s="31" t="s">
        <v>223</v>
      </c>
      <c r="H369" s="31" t="s">
        <v>57</v>
      </c>
      <c r="I369" s="31"/>
      <c r="J369" s="31"/>
      <c r="K369" s="31"/>
      <c r="L369" s="31"/>
      <c r="M369" s="31" t="s">
        <v>27</v>
      </c>
      <c r="N369" s="31" t="s">
        <v>205</v>
      </c>
      <c r="O369" s="31" t="s">
        <v>28</v>
      </c>
      <c r="P369" s="32" t="s">
        <v>58</v>
      </c>
      <c r="Q369" s="34">
        <v>146459494</v>
      </c>
      <c r="R369" s="34">
        <v>4641393892</v>
      </c>
      <c r="S369" s="34">
        <v>3305238359</v>
      </c>
      <c r="T369" s="34">
        <v>1482615027</v>
      </c>
      <c r="U369" s="34">
        <v>0</v>
      </c>
      <c r="V369" s="34">
        <v>1482615027</v>
      </c>
      <c r="W369" s="34">
        <v>0</v>
      </c>
      <c r="X369" s="34">
        <v>1480807229</v>
      </c>
      <c r="Y369" s="34">
        <v>77262697</v>
      </c>
      <c r="Z369" s="34">
        <v>77262697</v>
      </c>
      <c r="AA369" s="34">
        <v>77262697</v>
      </c>
    </row>
    <row r="370" spans="1:27" ht="90" x14ac:dyDescent="0.25">
      <c r="A370" s="31" t="s">
        <v>115</v>
      </c>
      <c r="B370" s="32" t="s">
        <v>116</v>
      </c>
      <c r="C370" s="33" t="s">
        <v>74</v>
      </c>
      <c r="D370" s="31" t="s">
        <v>51</v>
      </c>
      <c r="E370" s="31" t="s">
        <v>216</v>
      </c>
      <c r="F370" s="31" t="s">
        <v>217</v>
      </c>
      <c r="G370" s="31" t="s">
        <v>234</v>
      </c>
      <c r="H370" s="31" t="s">
        <v>227</v>
      </c>
      <c r="I370" s="31"/>
      <c r="J370" s="31"/>
      <c r="K370" s="31"/>
      <c r="L370" s="31"/>
      <c r="M370" s="31" t="s">
        <v>60</v>
      </c>
      <c r="N370" s="31" t="s">
        <v>212</v>
      </c>
      <c r="O370" s="31" t="s">
        <v>28</v>
      </c>
      <c r="P370" s="32" t="s">
        <v>63</v>
      </c>
      <c r="Q370" s="34">
        <v>19669558784</v>
      </c>
      <c r="R370" s="34">
        <v>249650536</v>
      </c>
      <c r="S370" s="34">
        <v>499301072</v>
      </c>
      <c r="T370" s="34">
        <v>19419908248</v>
      </c>
      <c r="U370" s="34">
        <v>0</v>
      </c>
      <c r="V370" s="34">
        <v>19419908248</v>
      </c>
      <c r="W370" s="34">
        <v>0</v>
      </c>
      <c r="X370" s="34">
        <v>19419908248</v>
      </c>
      <c r="Y370" s="34">
        <v>19419908248</v>
      </c>
      <c r="Z370" s="34">
        <v>19419908248</v>
      </c>
      <c r="AA370" s="34">
        <v>19419908248</v>
      </c>
    </row>
    <row r="371" spans="1:27" ht="90" x14ac:dyDescent="0.25">
      <c r="A371" s="31" t="s">
        <v>115</v>
      </c>
      <c r="B371" s="32" t="s">
        <v>116</v>
      </c>
      <c r="C371" s="33" t="s">
        <v>62</v>
      </c>
      <c r="D371" s="31" t="s">
        <v>51</v>
      </c>
      <c r="E371" s="31" t="s">
        <v>216</v>
      </c>
      <c r="F371" s="31" t="s">
        <v>217</v>
      </c>
      <c r="G371" s="31" t="s">
        <v>226</v>
      </c>
      <c r="H371" s="31" t="s">
        <v>227</v>
      </c>
      <c r="I371" s="31"/>
      <c r="J371" s="31"/>
      <c r="K371" s="31"/>
      <c r="L371" s="31"/>
      <c r="M371" s="31" t="s">
        <v>60</v>
      </c>
      <c r="N371" s="31" t="s">
        <v>212</v>
      </c>
      <c r="O371" s="31" t="s">
        <v>28</v>
      </c>
      <c r="P371" s="32" t="s">
        <v>63</v>
      </c>
      <c r="Q371" s="34">
        <v>0</v>
      </c>
      <c r="R371" s="34">
        <v>188081111725</v>
      </c>
      <c r="S371" s="34">
        <v>23439933184</v>
      </c>
      <c r="T371" s="34">
        <v>164641178541</v>
      </c>
      <c r="U371" s="34">
        <v>0</v>
      </c>
      <c r="V371" s="34">
        <v>164623811239</v>
      </c>
      <c r="W371" s="34">
        <v>17367302</v>
      </c>
      <c r="X371" s="34">
        <v>158976445634</v>
      </c>
      <c r="Y371" s="34">
        <v>116483963806</v>
      </c>
      <c r="Z371" s="34">
        <v>116483963806</v>
      </c>
      <c r="AA371" s="34">
        <v>116483963806</v>
      </c>
    </row>
    <row r="372" spans="1:27" ht="90" x14ac:dyDescent="0.25">
      <c r="A372" s="31" t="s">
        <v>115</v>
      </c>
      <c r="B372" s="32" t="s">
        <v>116</v>
      </c>
      <c r="C372" s="33" t="s">
        <v>62</v>
      </c>
      <c r="D372" s="31" t="s">
        <v>51</v>
      </c>
      <c r="E372" s="31" t="s">
        <v>216</v>
      </c>
      <c r="F372" s="31" t="s">
        <v>217</v>
      </c>
      <c r="G372" s="31" t="s">
        <v>226</v>
      </c>
      <c r="H372" s="31" t="s">
        <v>227</v>
      </c>
      <c r="I372" s="31"/>
      <c r="J372" s="31"/>
      <c r="K372" s="31"/>
      <c r="L372" s="31"/>
      <c r="M372" s="31" t="s">
        <v>27</v>
      </c>
      <c r="N372" s="31" t="s">
        <v>228</v>
      </c>
      <c r="O372" s="31" t="s">
        <v>28</v>
      </c>
      <c r="P372" s="32" t="s">
        <v>63</v>
      </c>
      <c r="Q372" s="34">
        <v>0</v>
      </c>
      <c r="R372" s="34">
        <v>6000000</v>
      </c>
      <c r="S372" s="34">
        <v>6000000</v>
      </c>
      <c r="T372" s="34">
        <v>0</v>
      </c>
      <c r="U372" s="34">
        <v>0</v>
      </c>
      <c r="V372" s="34">
        <v>0</v>
      </c>
      <c r="W372" s="34">
        <v>0</v>
      </c>
      <c r="X372" s="34">
        <v>0</v>
      </c>
      <c r="Y372" s="34">
        <v>0</v>
      </c>
      <c r="Z372" s="34">
        <v>0</v>
      </c>
      <c r="AA372" s="34">
        <v>0</v>
      </c>
    </row>
    <row r="373" spans="1:27" ht="90" x14ac:dyDescent="0.25">
      <c r="A373" s="31" t="s">
        <v>115</v>
      </c>
      <c r="B373" s="32" t="s">
        <v>116</v>
      </c>
      <c r="C373" s="33" t="s">
        <v>62</v>
      </c>
      <c r="D373" s="31" t="s">
        <v>51</v>
      </c>
      <c r="E373" s="31" t="s">
        <v>216</v>
      </c>
      <c r="F373" s="31" t="s">
        <v>217</v>
      </c>
      <c r="G373" s="31" t="s">
        <v>226</v>
      </c>
      <c r="H373" s="31" t="s">
        <v>227</v>
      </c>
      <c r="I373" s="31"/>
      <c r="J373" s="31"/>
      <c r="K373" s="31"/>
      <c r="L373" s="31"/>
      <c r="M373" s="31" t="s">
        <v>27</v>
      </c>
      <c r="N373" s="31" t="s">
        <v>229</v>
      </c>
      <c r="O373" s="31" t="s">
        <v>28</v>
      </c>
      <c r="P373" s="32" t="s">
        <v>63</v>
      </c>
      <c r="Q373" s="34">
        <v>0</v>
      </c>
      <c r="R373" s="34">
        <v>4179455316</v>
      </c>
      <c r="S373" s="34">
        <v>0</v>
      </c>
      <c r="T373" s="34">
        <v>4179455316</v>
      </c>
      <c r="U373" s="34">
        <v>0</v>
      </c>
      <c r="V373" s="34">
        <v>4179455316</v>
      </c>
      <c r="W373" s="34">
        <v>0</v>
      </c>
      <c r="X373" s="34">
        <v>4179455316</v>
      </c>
      <c r="Y373" s="34">
        <v>0</v>
      </c>
      <c r="Z373" s="34">
        <v>0</v>
      </c>
      <c r="AA373" s="34">
        <v>0</v>
      </c>
    </row>
    <row r="374" spans="1:27" ht="56.25" x14ac:dyDescent="0.25">
      <c r="A374" s="31" t="s">
        <v>115</v>
      </c>
      <c r="B374" s="32" t="s">
        <v>116</v>
      </c>
      <c r="C374" s="33" t="s">
        <v>64</v>
      </c>
      <c r="D374" s="31" t="s">
        <v>51</v>
      </c>
      <c r="E374" s="31" t="s">
        <v>216</v>
      </c>
      <c r="F374" s="31" t="s">
        <v>217</v>
      </c>
      <c r="G374" s="31" t="s">
        <v>226</v>
      </c>
      <c r="H374" s="31" t="s">
        <v>230</v>
      </c>
      <c r="I374" s="31"/>
      <c r="J374" s="31"/>
      <c r="K374" s="31"/>
      <c r="L374" s="31"/>
      <c r="M374" s="31" t="s">
        <v>27</v>
      </c>
      <c r="N374" s="31" t="s">
        <v>205</v>
      </c>
      <c r="O374" s="31" t="s">
        <v>28</v>
      </c>
      <c r="P374" s="32" t="s">
        <v>65</v>
      </c>
      <c r="Q374" s="34">
        <v>1642155088</v>
      </c>
      <c r="R374" s="34">
        <v>6819035796</v>
      </c>
      <c r="S374" s="34">
        <v>2541869017</v>
      </c>
      <c r="T374" s="34">
        <v>5919321867</v>
      </c>
      <c r="U374" s="34">
        <v>0</v>
      </c>
      <c r="V374" s="34">
        <v>5724400131.3500004</v>
      </c>
      <c r="W374" s="34">
        <v>194921735.65000001</v>
      </c>
      <c r="X374" s="34">
        <v>5476046169.3500004</v>
      </c>
      <c r="Y374" s="34">
        <v>1820153403.6900001</v>
      </c>
      <c r="Z374" s="34">
        <v>1820153403.6900001</v>
      </c>
      <c r="AA374" s="34">
        <v>1820153403.6900001</v>
      </c>
    </row>
    <row r="375" spans="1:27" ht="45" x14ac:dyDescent="0.25">
      <c r="A375" s="31" t="s">
        <v>115</v>
      </c>
      <c r="B375" s="32" t="s">
        <v>116</v>
      </c>
      <c r="C375" s="33" t="s">
        <v>66</v>
      </c>
      <c r="D375" s="31" t="s">
        <v>51</v>
      </c>
      <c r="E375" s="31" t="s">
        <v>216</v>
      </c>
      <c r="F375" s="31" t="s">
        <v>217</v>
      </c>
      <c r="G375" s="31" t="s">
        <v>212</v>
      </c>
      <c r="H375" s="31" t="s">
        <v>231</v>
      </c>
      <c r="I375" s="31"/>
      <c r="J375" s="31"/>
      <c r="K375" s="31"/>
      <c r="L375" s="31"/>
      <c r="M375" s="31" t="s">
        <v>60</v>
      </c>
      <c r="N375" s="31" t="s">
        <v>232</v>
      </c>
      <c r="O375" s="31" t="s">
        <v>28</v>
      </c>
      <c r="P375" s="32" t="s">
        <v>67</v>
      </c>
      <c r="Q375" s="34">
        <v>0</v>
      </c>
      <c r="R375" s="34">
        <v>420771522</v>
      </c>
      <c r="S375" s="34">
        <v>0</v>
      </c>
      <c r="T375" s="34">
        <v>420771522</v>
      </c>
      <c r="U375" s="34">
        <v>0</v>
      </c>
      <c r="V375" s="34">
        <v>420771522</v>
      </c>
      <c r="W375" s="34">
        <v>0</v>
      </c>
      <c r="X375" s="34">
        <v>402550920</v>
      </c>
      <c r="Y375" s="34">
        <v>262657808</v>
      </c>
      <c r="Z375" s="34">
        <v>262657808</v>
      </c>
      <c r="AA375" s="34">
        <v>262657808</v>
      </c>
    </row>
    <row r="376" spans="1:27" ht="45" x14ac:dyDescent="0.25">
      <c r="A376" s="31" t="s">
        <v>115</v>
      </c>
      <c r="B376" s="32" t="s">
        <v>116</v>
      </c>
      <c r="C376" s="33" t="s">
        <v>66</v>
      </c>
      <c r="D376" s="31" t="s">
        <v>51</v>
      </c>
      <c r="E376" s="31" t="s">
        <v>216</v>
      </c>
      <c r="F376" s="31" t="s">
        <v>217</v>
      </c>
      <c r="G376" s="31" t="s">
        <v>212</v>
      </c>
      <c r="H376" s="31" t="s">
        <v>231</v>
      </c>
      <c r="I376" s="31"/>
      <c r="J376" s="31"/>
      <c r="K376" s="31"/>
      <c r="L376" s="31"/>
      <c r="M376" s="31" t="s">
        <v>27</v>
      </c>
      <c r="N376" s="31" t="s">
        <v>229</v>
      </c>
      <c r="O376" s="31" t="s">
        <v>28</v>
      </c>
      <c r="P376" s="32" t="s">
        <v>67</v>
      </c>
      <c r="Q376" s="34">
        <v>22920549</v>
      </c>
      <c r="R376" s="34">
        <v>525493162</v>
      </c>
      <c r="S376" s="34">
        <v>17916131</v>
      </c>
      <c r="T376" s="34">
        <v>530497580</v>
      </c>
      <c r="U376" s="34">
        <v>0</v>
      </c>
      <c r="V376" s="34">
        <v>509178272</v>
      </c>
      <c r="W376" s="34">
        <v>21319308</v>
      </c>
      <c r="X376" s="34">
        <v>448001636</v>
      </c>
      <c r="Y376" s="34">
        <v>323990820</v>
      </c>
      <c r="Z376" s="34">
        <v>323990820</v>
      </c>
      <c r="AA376" s="34">
        <v>323990820</v>
      </c>
    </row>
    <row r="377" spans="1:27" ht="45" x14ac:dyDescent="0.25">
      <c r="A377" s="31" t="s">
        <v>115</v>
      </c>
      <c r="B377" s="32" t="s">
        <v>116</v>
      </c>
      <c r="C377" s="33" t="s">
        <v>66</v>
      </c>
      <c r="D377" s="31" t="s">
        <v>51</v>
      </c>
      <c r="E377" s="31" t="s">
        <v>216</v>
      </c>
      <c r="F377" s="31" t="s">
        <v>217</v>
      </c>
      <c r="G377" s="31" t="s">
        <v>212</v>
      </c>
      <c r="H377" s="31" t="s">
        <v>231</v>
      </c>
      <c r="I377" s="31"/>
      <c r="J377" s="31"/>
      <c r="K377" s="31"/>
      <c r="L377" s="31"/>
      <c r="M377" s="31" t="s">
        <v>27</v>
      </c>
      <c r="N377" s="31" t="s">
        <v>205</v>
      </c>
      <c r="O377" s="31" t="s">
        <v>28</v>
      </c>
      <c r="P377" s="32" t="s">
        <v>67</v>
      </c>
      <c r="Q377" s="34">
        <v>1504250737</v>
      </c>
      <c r="R377" s="34">
        <v>2714360952</v>
      </c>
      <c r="S377" s="34">
        <v>213019774</v>
      </c>
      <c r="T377" s="34">
        <v>4005591915</v>
      </c>
      <c r="U377" s="34">
        <v>0</v>
      </c>
      <c r="V377" s="34">
        <v>4004625783</v>
      </c>
      <c r="W377" s="34">
        <v>966132</v>
      </c>
      <c r="X377" s="34">
        <v>3925851422</v>
      </c>
      <c r="Y377" s="34">
        <v>2608747333</v>
      </c>
      <c r="Z377" s="34">
        <v>2608747333</v>
      </c>
      <c r="AA377" s="34">
        <v>2608747333</v>
      </c>
    </row>
    <row r="378" spans="1:27" ht="56.25" x14ac:dyDescent="0.25">
      <c r="A378" s="31" t="s">
        <v>115</v>
      </c>
      <c r="B378" s="32" t="s">
        <v>116</v>
      </c>
      <c r="C378" s="33" t="s">
        <v>68</v>
      </c>
      <c r="D378" s="31" t="s">
        <v>51</v>
      </c>
      <c r="E378" s="31" t="s">
        <v>233</v>
      </c>
      <c r="F378" s="31" t="s">
        <v>217</v>
      </c>
      <c r="G378" s="31" t="s">
        <v>218</v>
      </c>
      <c r="H378" s="31" t="s">
        <v>230</v>
      </c>
      <c r="I378" s="31"/>
      <c r="J378" s="31"/>
      <c r="K378" s="31"/>
      <c r="L378" s="31"/>
      <c r="M378" s="31" t="s">
        <v>27</v>
      </c>
      <c r="N378" s="31" t="s">
        <v>205</v>
      </c>
      <c r="O378" s="31" t="s">
        <v>28</v>
      </c>
      <c r="P378" s="32" t="s">
        <v>65</v>
      </c>
      <c r="Q378" s="34">
        <v>178750232</v>
      </c>
      <c r="R378" s="34">
        <v>0</v>
      </c>
      <c r="S378" s="34">
        <v>19317229</v>
      </c>
      <c r="T378" s="34">
        <v>159433003</v>
      </c>
      <c r="U378" s="34">
        <v>0</v>
      </c>
      <c r="V378" s="34">
        <v>159433003</v>
      </c>
      <c r="W378" s="34">
        <v>0</v>
      </c>
      <c r="X378" s="34">
        <v>157402310</v>
      </c>
      <c r="Y378" s="34">
        <v>113619752</v>
      </c>
      <c r="Z378" s="34">
        <v>113619752</v>
      </c>
      <c r="AA378" s="34">
        <v>113619752</v>
      </c>
    </row>
    <row r="379" spans="1:27" ht="45" x14ac:dyDescent="0.25">
      <c r="A379" s="31" t="s">
        <v>115</v>
      </c>
      <c r="B379" s="32" t="s">
        <v>116</v>
      </c>
      <c r="C379" s="33" t="s">
        <v>69</v>
      </c>
      <c r="D379" s="31" t="s">
        <v>51</v>
      </c>
      <c r="E379" s="31" t="s">
        <v>233</v>
      </c>
      <c r="F379" s="31" t="s">
        <v>217</v>
      </c>
      <c r="G379" s="31" t="s">
        <v>220</v>
      </c>
      <c r="H379" s="31" t="s">
        <v>70</v>
      </c>
      <c r="I379" s="31"/>
      <c r="J379" s="31"/>
      <c r="K379" s="31"/>
      <c r="L379" s="31"/>
      <c r="M379" s="31" t="s">
        <v>27</v>
      </c>
      <c r="N379" s="31" t="s">
        <v>205</v>
      </c>
      <c r="O379" s="31" t="s">
        <v>28</v>
      </c>
      <c r="P379" s="32" t="s">
        <v>71</v>
      </c>
      <c r="Q379" s="34">
        <v>1892640618</v>
      </c>
      <c r="R379" s="34">
        <v>2316254019</v>
      </c>
      <c r="S379" s="34">
        <v>2057649199</v>
      </c>
      <c r="T379" s="34">
        <v>2151245438</v>
      </c>
      <c r="U379" s="34">
        <v>0</v>
      </c>
      <c r="V379" s="34">
        <v>2060336050.04</v>
      </c>
      <c r="W379" s="34">
        <v>90909387.959999993</v>
      </c>
      <c r="X379" s="34">
        <v>1937031360.6099999</v>
      </c>
      <c r="Y379" s="34">
        <v>1441141601.0699999</v>
      </c>
      <c r="Z379" s="34">
        <v>1441141601.0699999</v>
      </c>
      <c r="AA379" s="34">
        <v>1441141601.0699999</v>
      </c>
    </row>
    <row r="380" spans="1:27" ht="22.5" x14ac:dyDescent="0.25">
      <c r="A380" s="31" t="s">
        <v>117</v>
      </c>
      <c r="B380" s="32" t="s">
        <v>118</v>
      </c>
      <c r="C380" s="33" t="s">
        <v>34</v>
      </c>
      <c r="D380" s="31" t="s">
        <v>26</v>
      </c>
      <c r="E380" s="31" t="s">
        <v>206</v>
      </c>
      <c r="F380" s="31"/>
      <c r="G380" s="31"/>
      <c r="H380" s="31"/>
      <c r="I380" s="31"/>
      <c r="J380" s="31"/>
      <c r="K380" s="31"/>
      <c r="L380" s="31"/>
      <c r="M380" s="31" t="s">
        <v>27</v>
      </c>
      <c r="N380" s="31" t="s">
        <v>205</v>
      </c>
      <c r="O380" s="31" t="s">
        <v>28</v>
      </c>
      <c r="P380" s="32" t="s">
        <v>35</v>
      </c>
      <c r="Q380" s="34">
        <v>13380071</v>
      </c>
      <c r="R380" s="34">
        <v>135182750</v>
      </c>
      <c r="S380" s="34">
        <v>13380071</v>
      </c>
      <c r="T380" s="34">
        <v>135182750</v>
      </c>
      <c r="U380" s="34">
        <v>0</v>
      </c>
      <c r="V380" s="34">
        <v>135182750</v>
      </c>
      <c r="W380" s="34">
        <v>0</v>
      </c>
      <c r="X380" s="34">
        <v>123405851</v>
      </c>
      <c r="Y380" s="34">
        <v>74488337</v>
      </c>
      <c r="Z380" s="34">
        <v>74488337</v>
      </c>
      <c r="AA380" s="34">
        <v>74488337</v>
      </c>
    </row>
    <row r="381" spans="1:27" ht="22.5" x14ac:dyDescent="0.25">
      <c r="A381" s="31" t="s">
        <v>117</v>
      </c>
      <c r="B381" s="32" t="s">
        <v>118</v>
      </c>
      <c r="C381" s="33" t="s">
        <v>157</v>
      </c>
      <c r="D381" s="31" t="s">
        <v>26</v>
      </c>
      <c r="E381" s="31" t="s">
        <v>207</v>
      </c>
      <c r="F381" s="31" t="s">
        <v>207</v>
      </c>
      <c r="G381" s="31" t="s">
        <v>204</v>
      </c>
      <c r="H381" s="31" t="s">
        <v>208</v>
      </c>
      <c r="I381" s="31"/>
      <c r="J381" s="31"/>
      <c r="K381" s="31"/>
      <c r="L381" s="31"/>
      <c r="M381" s="31" t="s">
        <v>27</v>
      </c>
      <c r="N381" s="31" t="s">
        <v>205</v>
      </c>
      <c r="O381" s="31" t="s">
        <v>28</v>
      </c>
      <c r="P381" s="32" t="s">
        <v>158</v>
      </c>
      <c r="Q381" s="34">
        <v>0</v>
      </c>
      <c r="R381" s="34">
        <v>40240000</v>
      </c>
      <c r="S381" s="34">
        <v>0</v>
      </c>
      <c r="T381" s="34">
        <v>40240000</v>
      </c>
      <c r="U381" s="34">
        <v>0</v>
      </c>
      <c r="V381" s="34">
        <v>40240000</v>
      </c>
      <c r="W381" s="34">
        <v>0</v>
      </c>
      <c r="X381" s="34">
        <v>12918319</v>
      </c>
      <c r="Y381" s="34">
        <v>12809032</v>
      </c>
      <c r="Z381" s="34">
        <v>12809032</v>
      </c>
      <c r="AA381" s="34">
        <v>12809032</v>
      </c>
    </row>
    <row r="382" spans="1:27" ht="22.5" x14ac:dyDescent="0.25">
      <c r="A382" s="31" t="s">
        <v>117</v>
      </c>
      <c r="B382" s="32" t="s">
        <v>118</v>
      </c>
      <c r="C382" s="33" t="s">
        <v>44</v>
      </c>
      <c r="D382" s="31" t="s">
        <v>26</v>
      </c>
      <c r="E382" s="31" t="s">
        <v>215</v>
      </c>
      <c r="F382" s="31" t="s">
        <v>204</v>
      </c>
      <c r="G382" s="31"/>
      <c r="H382" s="31"/>
      <c r="I382" s="31"/>
      <c r="J382" s="31"/>
      <c r="K382" s="31"/>
      <c r="L382" s="31"/>
      <c r="M382" s="31" t="s">
        <v>27</v>
      </c>
      <c r="N382" s="31" t="s">
        <v>205</v>
      </c>
      <c r="O382" s="31" t="s">
        <v>28</v>
      </c>
      <c r="P382" s="32" t="s">
        <v>45</v>
      </c>
      <c r="Q382" s="34">
        <v>0</v>
      </c>
      <c r="R382" s="34">
        <v>164245242</v>
      </c>
      <c r="S382" s="34">
        <v>0</v>
      </c>
      <c r="T382" s="34">
        <v>164245242</v>
      </c>
      <c r="U382" s="34">
        <v>0</v>
      </c>
      <c r="V382" s="34">
        <v>164158242</v>
      </c>
      <c r="W382" s="34">
        <v>87000</v>
      </c>
      <c r="X382" s="34">
        <v>144946412</v>
      </c>
      <c r="Y382" s="34">
        <v>136800393.12</v>
      </c>
      <c r="Z382" s="34">
        <v>136800393.12</v>
      </c>
      <c r="AA382" s="34">
        <v>136800393.12</v>
      </c>
    </row>
    <row r="383" spans="1:27" ht="78.75" x14ac:dyDescent="0.25">
      <c r="A383" s="31" t="s">
        <v>117</v>
      </c>
      <c r="B383" s="32" t="s">
        <v>118</v>
      </c>
      <c r="C383" s="33" t="s">
        <v>50</v>
      </c>
      <c r="D383" s="31" t="s">
        <v>51</v>
      </c>
      <c r="E383" s="31" t="s">
        <v>216</v>
      </c>
      <c r="F383" s="31" t="s">
        <v>217</v>
      </c>
      <c r="G383" s="31" t="s">
        <v>218</v>
      </c>
      <c r="H383" s="31" t="s">
        <v>219</v>
      </c>
      <c r="I383" s="31"/>
      <c r="J383" s="31"/>
      <c r="K383" s="31"/>
      <c r="L383" s="31"/>
      <c r="M383" s="31" t="s">
        <v>27</v>
      </c>
      <c r="N383" s="31" t="s">
        <v>205</v>
      </c>
      <c r="O383" s="31" t="s">
        <v>28</v>
      </c>
      <c r="P383" s="32" t="s">
        <v>52</v>
      </c>
      <c r="Q383" s="34">
        <v>9622929543</v>
      </c>
      <c r="R383" s="34">
        <v>0</v>
      </c>
      <c r="S383" s="34">
        <v>700844083</v>
      </c>
      <c r="T383" s="34">
        <v>8922085460</v>
      </c>
      <c r="U383" s="34">
        <v>0</v>
      </c>
      <c r="V383" s="34">
        <v>8907027778.2299995</v>
      </c>
      <c r="W383" s="34">
        <v>15057681.77</v>
      </c>
      <c r="X383" s="34">
        <v>8907027778.2299995</v>
      </c>
      <c r="Y383" s="34">
        <v>8906535345.2299995</v>
      </c>
      <c r="Z383" s="34">
        <v>8906535345.2299995</v>
      </c>
      <c r="AA383" s="34">
        <v>8906535345.2299995</v>
      </c>
    </row>
    <row r="384" spans="1:27" ht="78.75" x14ac:dyDescent="0.25">
      <c r="A384" s="31" t="s">
        <v>117</v>
      </c>
      <c r="B384" s="32" t="s">
        <v>118</v>
      </c>
      <c r="C384" s="33" t="s">
        <v>53</v>
      </c>
      <c r="D384" s="31" t="s">
        <v>51</v>
      </c>
      <c r="E384" s="31" t="s">
        <v>216</v>
      </c>
      <c r="F384" s="31" t="s">
        <v>217</v>
      </c>
      <c r="G384" s="31" t="s">
        <v>220</v>
      </c>
      <c r="H384" s="31" t="s">
        <v>219</v>
      </c>
      <c r="I384" s="31"/>
      <c r="J384" s="31"/>
      <c r="K384" s="31"/>
      <c r="L384" s="31"/>
      <c r="M384" s="31" t="s">
        <v>27</v>
      </c>
      <c r="N384" s="31" t="s">
        <v>205</v>
      </c>
      <c r="O384" s="31" t="s">
        <v>28</v>
      </c>
      <c r="P384" s="32" t="s">
        <v>52</v>
      </c>
      <c r="Q384" s="34">
        <v>892794342</v>
      </c>
      <c r="R384" s="34">
        <v>0</v>
      </c>
      <c r="S384" s="34">
        <v>84059471</v>
      </c>
      <c r="T384" s="34">
        <v>808734871</v>
      </c>
      <c r="U384" s="34">
        <v>0</v>
      </c>
      <c r="V384" s="34">
        <v>751378848</v>
      </c>
      <c r="W384" s="34">
        <v>57356023</v>
      </c>
      <c r="X384" s="34">
        <v>751378848</v>
      </c>
      <c r="Y384" s="34">
        <v>751300878</v>
      </c>
      <c r="Z384" s="34">
        <v>751300878</v>
      </c>
      <c r="AA384" s="34">
        <v>751300878</v>
      </c>
    </row>
    <row r="385" spans="1:27" ht="56.25" x14ac:dyDescent="0.25">
      <c r="A385" s="31" t="s">
        <v>117</v>
      </c>
      <c r="B385" s="32" t="s">
        <v>118</v>
      </c>
      <c r="C385" s="33" t="s">
        <v>54</v>
      </c>
      <c r="D385" s="31" t="s">
        <v>51</v>
      </c>
      <c r="E385" s="31" t="s">
        <v>216</v>
      </c>
      <c r="F385" s="31" t="s">
        <v>217</v>
      </c>
      <c r="G385" s="31" t="s">
        <v>221</v>
      </c>
      <c r="H385" s="31" t="s">
        <v>222</v>
      </c>
      <c r="I385" s="31"/>
      <c r="J385" s="31"/>
      <c r="K385" s="31"/>
      <c r="L385" s="31"/>
      <c r="M385" s="31" t="s">
        <v>27</v>
      </c>
      <c r="N385" s="31" t="s">
        <v>205</v>
      </c>
      <c r="O385" s="31" t="s">
        <v>28</v>
      </c>
      <c r="P385" s="32" t="s">
        <v>55</v>
      </c>
      <c r="Q385" s="34">
        <v>596050000</v>
      </c>
      <c r="R385" s="34">
        <v>41549179</v>
      </c>
      <c r="S385" s="34">
        <v>32767871</v>
      </c>
      <c r="T385" s="34">
        <v>604831308</v>
      </c>
      <c r="U385" s="34">
        <v>0</v>
      </c>
      <c r="V385" s="34">
        <v>599288129</v>
      </c>
      <c r="W385" s="34">
        <v>5543179</v>
      </c>
      <c r="X385" s="34">
        <v>594833080</v>
      </c>
      <c r="Y385" s="34">
        <v>435718820.56</v>
      </c>
      <c r="Z385" s="34">
        <v>435718820.56</v>
      </c>
      <c r="AA385" s="34">
        <v>435718820.56</v>
      </c>
    </row>
    <row r="386" spans="1:27" ht="56.25" x14ac:dyDescent="0.25">
      <c r="A386" s="31" t="s">
        <v>117</v>
      </c>
      <c r="B386" s="32" t="s">
        <v>118</v>
      </c>
      <c r="C386" s="33" t="s">
        <v>56</v>
      </c>
      <c r="D386" s="31" t="s">
        <v>51</v>
      </c>
      <c r="E386" s="31" t="s">
        <v>216</v>
      </c>
      <c r="F386" s="31" t="s">
        <v>217</v>
      </c>
      <c r="G386" s="31" t="s">
        <v>223</v>
      </c>
      <c r="H386" s="31" t="s">
        <v>57</v>
      </c>
      <c r="I386" s="31"/>
      <c r="J386" s="31"/>
      <c r="K386" s="31"/>
      <c r="L386" s="31"/>
      <c r="M386" s="31" t="s">
        <v>27</v>
      </c>
      <c r="N386" s="31" t="s">
        <v>205</v>
      </c>
      <c r="O386" s="31" t="s">
        <v>28</v>
      </c>
      <c r="P386" s="32" t="s">
        <v>58</v>
      </c>
      <c r="Q386" s="34">
        <v>108243951</v>
      </c>
      <c r="R386" s="34">
        <v>3937777147</v>
      </c>
      <c r="S386" s="34">
        <v>3241000</v>
      </c>
      <c r="T386" s="34">
        <v>4042780098</v>
      </c>
      <c r="U386" s="34">
        <v>0</v>
      </c>
      <c r="V386" s="34">
        <v>4042780098</v>
      </c>
      <c r="W386" s="34">
        <v>0</v>
      </c>
      <c r="X386" s="34">
        <v>4040359690</v>
      </c>
      <c r="Y386" s="34">
        <v>2454755226</v>
      </c>
      <c r="Z386" s="34">
        <v>2454755226</v>
      </c>
      <c r="AA386" s="34">
        <v>2454755226</v>
      </c>
    </row>
    <row r="387" spans="1:27" ht="90" x14ac:dyDescent="0.25">
      <c r="A387" s="31" t="s">
        <v>117</v>
      </c>
      <c r="B387" s="32" t="s">
        <v>118</v>
      </c>
      <c r="C387" s="33" t="s">
        <v>74</v>
      </c>
      <c r="D387" s="31" t="s">
        <v>51</v>
      </c>
      <c r="E387" s="31" t="s">
        <v>216</v>
      </c>
      <c r="F387" s="31" t="s">
        <v>217</v>
      </c>
      <c r="G387" s="31" t="s">
        <v>234</v>
      </c>
      <c r="H387" s="31" t="s">
        <v>227</v>
      </c>
      <c r="I387" s="31"/>
      <c r="J387" s="31"/>
      <c r="K387" s="31"/>
      <c r="L387" s="31"/>
      <c r="M387" s="31" t="s">
        <v>60</v>
      </c>
      <c r="N387" s="31" t="s">
        <v>212</v>
      </c>
      <c r="O387" s="31" t="s">
        <v>28</v>
      </c>
      <c r="P387" s="32" t="s">
        <v>63</v>
      </c>
      <c r="Q387" s="34">
        <v>3408481785</v>
      </c>
      <c r="R387" s="34">
        <v>1495257660</v>
      </c>
      <c r="S387" s="34">
        <v>40901975</v>
      </c>
      <c r="T387" s="34">
        <v>4862837470</v>
      </c>
      <c r="U387" s="34">
        <v>0</v>
      </c>
      <c r="V387" s="34">
        <v>4862837469.21</v>
      </c>
      <c r="W387" s="34">
        <v>0.79</v>
      </c>
      <c r="X387" s="34">
        <v>4839223164.21</v>
      </c>
      <c r="Y387" s="34">
        <v>4706243460.21</v>
      </c>
      <c r="Z387" s="34">
        <v>4706243460.21</v>
      </c>
      <c r="AA387" s="34">
        <v>4706243460.21</v>
      </c>
    </row>
    <row r="388" spans="1:27" ht="90" x14ac:dyDescent="0.25">
      <c r="A388" s="31" t="s">
        <v>117</v>
      </c>
      <c r="B388" s="32" t="s">
        <v>118</v>
      </c>
      <c r="C388" s="33" t="s">
        <v>62</v>
      </c>
      <c r="D388" s="31" t="s">
        <v>51</v>
      </c>
      <c r="E388" s="31" t="s">
        <v>216</v>
      </c>
      <c r="F388" s="31" t="s">
        <v>217</v>
      </c>
      <c r="G388" s="31" t="s">
        <v>226</v>
      </c>
      <c r="H388" s="31" t="s">
        <v>227</v>
      </c>
      <c r="I388" s="31"/>
      <c r="J388" s="31"/>
      <c r="K388" s="31"/>
      <c r="L388" s="31"/>
      <c r="M388" s="31" t="s">
        <v>60</v>
      </c>
      <c r="N388" s="31" t="s">
        <v>212</v>
      </c>
      <c r="O388" s="31" t="s">
        <v>28</v>
      </c>
      <c r="P388" s="32" t="s">
        <v>63</v>
      </c>
      <c r="Q388" s="34">
        <v>0</v>
      </c>
      <c r="R388" s="34">
        <v>173092944064</v>
      </c>
      <c r="S388" s="34">
        <v>25743865165</v>
      </c>
      <c r="T388" s="34">
        <v>147349078899</v>
      </c>
      <c r="U388" s="34">
        <v>0</v>
      </c>
      <c r="V388" s="34">
        <v>146194880462</v>
      </c>
      <c r="W388" s="34">
        <v>1154198437</v>
      </c>
      <c r="X388" s="34">
        <v>146170840890</v>
      </c>
      <c r="Y388" s="34">
        <v>128430982616</v>
      </c>
      <c r="Z388" s="34">
        <v>128430982616</v>
      </c>
      <c r="AA388" s="34">
        <v>128430982616</v>
      </c>
    </row>
    <row r="389" spans="1:27" ht="90" x14ac:dyDescent="0.25">
      <c r="A389" s="31" t="s">
        <v>117</v>
      </c>
      <c r="B389" s="32" t="s">
        <v>118</v>
      </c>
      <c r="C389" s="33" t="s">
        <v>62</v>
      </c>
      <c r="D389" s="31" t="s">
        <v>51</v>
      </c>
      <c r="E389" s="31" t="s">
        <v>216</v>
      </c>
      <c r="F389" s="31" t="s">
        <v>217</v>
      </c>
      <c r="G389" s="31" t="s">
        <v>226</v>
      </c>
      <c r="H389" s="31" t="s">
        <v>227</v>
      </c>
      <c r="I389" s="31"/>
      <c r="J389" s="31"/>
      <c r="K389" s="31"/>
      <c r="L389" s="31"/>
      <c r="M389" s="31" t="s">
        <v>27</v>
      </c>
      <c r="N389" s="31" t="s">
        <v>228</v>
      </c>
      <c r="O389" s="31" t="s">
        <v>28</v>
      </c>
      <c r="P389" s="32" t="s">
        <v>63</v>
      </c>
      <c r="Q389" s="34">
        <v>0</v>
      </c>
      <c r="R389" s="34">
        <v>6000000</v>
      </c>
      <c r="S389" s="34">
        <v>6000000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</row>
    <row r="390" spans="1:27" ht="56.25" x14ac:dyDescent="0.25">
      <c r="A390" s="31" t="s">
        <v>117</v>
      </c>
      <c r="B390" s="32" t="s">
        <v>118</v>
      </c>
      <c r="C390" s="33" t="s">
        <v>64</v>
      </c>
      <c r="D390" s="31" t="s">
        <v>51</v>
      </c>
      <c r="E390" s="31" t="s">
        <v>216</v>
      </c>
      <c r="F390" s="31" t="s">
        <v>217</v>
      </c>
      <c r="G390" s="31" t="s">
        <v>226</v>
      </c>
      <c r="H390" s="31" t="s">
        <v>230</v>
      </c>
      <c r="I390" s="31"/>
      <c r="J390" s="31"/>
      <c r="K390" s="31"/>
      <c r="L390" s="31"/>
      <c r="M390" s="31" t="s">
        <v>27</v>
      </c>
      <c r="N390" s="31" t="s">
        <v>205</v>
      </c>
      <c r="O390" s="31" t="s">
        <v>28</v>
      </c>
      <c r="P390" s="32" t="s">
        <v>65</v>
      </c>
      <c r="Q390" s="34">
        <v>2033963985</v>
      </c>
      <c r="R390" s="34">
        <v>15790866695</v>
      </c>
      <c r="S390" s="34">
        <v>3840302501</v>
      </c>
      <c r="T390" s="34">
        <v>13984528179</v>
      </c>
      <c r="U390" s="34">
        <v>0</v>
      </c>
      <c r="V390" s="34">
        <v>13637849663</v>
      </c>
      <c r="W390" s="34">
        <v>346678516</v>
      </c>
      <c r="X390" s="34">
        <v>10800703350</v>
      </c>
      <c r="Y390" s="34">
        <v>8488898876.6400003</v>
      </c>
      <c r="Z390" s="34">
        <v>8488898876.6400003</v>
      </c>
      <c r="AA390" s="34">
        <v>8488898876.6400003</v>
      </c>
    </row>
    <row r="391" spans="1:27" ht="45" x14ac:dyDescent="0.25">
      <c r="A391" s="31" t="s">
        <v>117</v>
      </c>
      <c r="B391" s="32" t="s">
        <v>118</v>
      </c>
      <c r="C391" s="33" t="s">
        <v>66</v>
      </c>
      <c r="D391" s="31" t="s">
        <v>51</v>
      </c>
      <c r="E391" s="31" t="s">
        <v>216</v>
      </c>
      <c r="F391" s="31" t="s">
        <v>217</v>
      </c>
      <c r="G391" s="31" t="s">
        <v>212</v>
      </c>
      <c r="H391" s="31" t="s">
        <v>231</v>
      </c>
      <c r="I391" s="31"/>
      <c r="J391" s="31"/>
      <c r="K391" s="31"/>
      <c r="L391" s="31"/>
      <c r="M391" s="31" t="s">
        <v>60</v>
      </c>
      <c r="N391" s="31" t="s">
        <v>232</v>
      </c>
      <c r="O391" s="31" t="s">
        <v>28</v>
      </c>
      <c r="P391" s="32" t="s">
        <v>67</v>
      </c>
      <c r="Q391" s="34">
        <v>0</v>
      </c>
      <c r="R391" s="34">
        <v>3066515350</v>
      </c>
      <c r="S391" s="34">
        <v>140434068</v>
      </c>
      <c r="T391" s="34">
        <v>2926081282</v>
      </c>
      <c r="U391" s="34">
        <v>0</v>
      </c>
      <c r="V391" s="34">
        <v>2823578488</v>
      </c>
      <c r="W391" s="34">
        <v>102502794</v>
      </c>
      <c r="X391" s="34">
        <v>2805868790</v>
      </c>
      <c r="Y391" s="34">
        <v>2151847146</v>
      </c>
      <c r="Z391" s="34">
        <v>2151847146</v>
      </c>
      <c r="AA391" s="34">
        <v>2151847146</v>
      </c>
    </row>
    <row r="392" spans="1:27" ht="45" x14ac:dyDescent="0.25">
      <c r="A392" s="31" t="s">
        <v>117</v>
      </c>
      <c r="B392" s="32" t="s">
        <v>118</v>
      </c>
      <c r="C392" s="33" t="s">
        <v>66</v>
      </c>
      <c r="D392" s="31" t="s">
        <v>51</v>
      </c>
      <c r="E392" s="31" t="s">
        <v>216</v>
      </c>
      <c r="F392" s="31" t="s">
        <v>217</v>
      </c>
      <c r="G392" s="31" t="s">
        <v>212</v>
      </c>
      <c r="H392" s="31" t="s">
        <v>231</v>
      </c>
      <c r="I392" s="31"/>
      <c r="J392" s="31"/>
      <c r="K392" s="31"/>
      <c r="L392" s="31"/>
      <c r="M392" s="31" t="s">
        <v>27</v>
      </c>
      <c r="N392" s="31" t="s">
        <v>229</v>
      </c>
      <c r="O392" s="31" t="s">
        <v>28</v>
      </c>
      <c r="P392" s="32" t="s">
        <v>67</v>
      </c>
      <c r="Q392" s="34">
        <v>535941697</v>
      </c>
      <c r="R392" s="34">
        <v>27617835063</v>
      </c>
      <c r="S392" s="34">
        <v>1106011921</v>
      </c>
      <c r="T392" s="34">
        <v>27047764839</v>
      </c>
      <c r="U392" s="34">
        <v>0</v>
      </c>
      <c r="V392" s="34">
        <v>26533545268</v>
      </c>
      <c r="W392" s="34">
        <v>514219571</v>
      </c>
      <c r="X392" s="34">
        <v>26190132327</v>
      </c>
      <c r="Y392" s="34">
        <v>21475122284</v>
      </c>
      <c r="Z392" s="34">
        <v>21475122284</v>
      </c>
      <c r="AA392" s="34">
        <v>21475122284</v>
      </c>
    </row>
    <row r="393" spans="1:27" ht="45" x14ac:dyDescent="0.25">
      <c r="A393" s="31" t="s">
        <v>117</v>
      </c>
      <c r="B393" s="32" t="s">
        <v>118</v>
      </c>
      <c r="C393" s="33" t="s">
        <v>66</v>
      </c>
      <c r="D393" s="31" t="s">
        <v>51</v>
      </c>
      <c r="E393" s="31" t="s">
        <v>216</v>
      </c>
      <c r="F393" s="31" t="s">
        <v>217</v>
      </c>
      <c r="G393" s="31" t="s">
        <v>212</v>
      </c>
      <c r="H393" s="31" t="s">
        <v>231</v>
      </c>
      <c r="I393" s="31"/>
      <c r="J393" s="31"/>
      <c r="K393" s="31"/>
      <c r="L393" s="31"/>
      <c r="M393" s="31" t="s">
        <v>27</v>
      </c>
      <c r="N393" s="31" t="s">
        <v>205</v>
      </c>
      <c r="O393" s="31" t="s">
        <v>28</v>
      </c>
      <c r="P393" s="32" t="s">
        <v>67</v>
      </c>
      <c r="Q393" s="34">
        <v>4594755334</v>
      </c>
      <c r="R393" s="34">
        <v>3671201176</v>
      </c>
      <c r="S393" s="34">
        <v>142713362</v>
      </c>
      <c r="T393" s="34">
        <v>8123243148</v>
      </c>
      <c r="U393" s="34">
        <v>0</v>
      </c>
      <c r="V393" s="34">
        <v>5802759321</v>
      </c>
      <c r="W393" s="34">
        <v>2320483827</v>
      </c>
      <c r="X393" s="34">
        <v>5637093457</v>
      </c>
      <c r="Y393" s="34">
        <v>4222403803.9099998</v>
      </c>
      <c r="Z393" s="34">
        <v>4222403803.9099998</v>
      </c>
      <c r="AA393" s="34">
        <v>4222403803.9099998</v>
      </c>
    </row>
    <row r="394" spans="1:27" ht="56.25" x14ac:dyDescent="0.25">
      <c r="A394" s="31" t="s">
        <v>117</v>
      </c>
      <c r="B394" s="32" t="s">
        <v>118</v>
      </c>
      <c r="C394" s="33" t="s">
        <v>68</v>
      </c>
      <c r="D394" s="31" t="s">
        <v>51</v>
      </c>
      <c r="E394" s="31" t="s">
        <v>233</v>
      </c>
      <c r="F394" s="31" t="s">
        <v>217</v>
      </c>
      <c r="G394" s="31" t="s">
        <v>218</v>
      </c>
      <c r="H394" s="31" t="s">
        <v>230</v>
      </c>
      <c r="I394" s="31"/>
      <c r="J394" s="31"/>
      <c r="K394" s="31"/>
      <c r="L394" s="31"/>
      <c r="M394" s="31" t="s">
        <v>27</v>
      </c>
      <c r="N394" s="31" t="s">
        <v>205</v>
      </c>
      <c r="O394" s="31" t="s">
        <v>28</v>
      </c>
      <c r="P394" s="32" t="s">
        <v>65</v>
      </c>
      <c r="Q394" s="34">
        <v>201322304</v>
      </c>
      <c r="R394" s="34">
        <v>8421700</v>
      </c>
      <c r="S394" s="34">
        <v>13885050</v>
      </c>
      <c r="T394" s="34">
        <v>195858954</v>
      </c>
      <c r="U394" s="34">
        <v>0</v>
      </c>
      <c r="V394" s="34">
        <v>195858954</v>
      </c>
      <c r="W394" s="34">
        <v>0</v>
      </c>
      <c r="X394" s="34">
        <v>190981012</v>
      </c>
      <c r="Y394" s="34">
        <v>143842274</v>
      </c>
      <c r="Z394" s="34">
        <v>143842274</v>
      </c>
      <c r="AA394" s="34">
        <v>143842274</v>
      </c>
    </row>
    <row r="395" spans="1:27" ht="45" x14ac:dyDescent="0.25">
      <c r="A395" s="31" t="s">
        <v>117</v>
      </c>
      <c r="B395" s="32" t="s">
        <v>118</v>
      </c>
      <c r="C395" s="33" t="s">
        <v>69</v>
      </c>
      <c r="D395" s="31" t="s">
        <v>51</v>
      </c>
      <c r="E395" s="31" t="s">
        <v>233</v>
      </c>
      <c r="F395" s="31" t="s">
        <v>217</v>
      </c>
      <c r="G395" s="31" t="s">
        <v>220</v>
      </c>
      <c r="H395" s="31" t="s">
        <v>70</v>
      </c>
      <c r="I395" s="31"/>
      <c r="J395" s="31"/>
      <c r="K395" s="31"/>
      <c r="L395" s="31"/>
      <c r="M395" s="31" t="s">
        <v>27</v>
      </c>
      <c r="N395" s="31" t="s">
        <v>205</v>
      </c>
      <c r="O395" s="31" t="s">
        <v>28</v>
      </c>
      <c r="P395" s="32" t="s">
        <v>71</v>
      </c>
      <c r="Q395" s="34">
        <v>2861854818</v>
      </c>
      <c r="R395" s="34">
        <v>3138727928</v>
      </c>
      <c r="S395" s="34">
        <v>1219531910</v>
      </c>
      <c r="T395" s="34">
        <v>4781050836</v>
      </c>
      <c r="U395" s="34">
        <v>0</v>
      </c>
      <c r="V395" s="34">
        <v>4638819545.5</v>
      </c>
      <c r="W395" s="34">
        <v>142231290.5</v>
      </c>
      <c r="X395" s="34">
        <v>4306548247.5</v>
      </c>
      <c r="Y395" s="34">
        <v>2456755972.9499998</v>
      </c>
      <c r="Z395" s="34">
        <v>2456755972.9499998</v>
      </c>
      <c r="AA395" s="34">
        <v>2456755972.9499998</v>
      </c>
    </row>
    <row r="396" spans="1:27" ht="22.5" x14ac:dyDescent="0.25">
      <c r="A396" s="31" t="s">
        <v>119</v>
      </c>
      <c r="B396" s="32" t="s">
        <v>120</v>
      </c>
      <c r="C396" s="33" t="s">
        <v>34</v>
      </c>
      <c r="D396" s="31" t="s">
        <v>26</v>
      </c>
      <c r="E396" s="31" t="s">
        <v>206</v>
      </c>
      <c r="F396" s="31"/>
      <c r="G396" s="31"/>
      <c r="H396" s="31"/>
      <c r="I396" s="31"/>
      <c r="J396" s="31"/>
      <c r="K396" s="31"/>
      <c r="L396" s="31"/>
      <c r="M396" s="31" t="s">
        <v>27</v>
      </c>
      <c r="N396" s="31" t="s">
        <v>205</v>
      </c>
      <c r="O396" s="31" t="s">
        <v>28</v>
      </c>
      <c r="P396" s="32" t="s">
        <v>35</v>
      </c>
      <c r="Q396" s="34">
        <v>1474072436</v>
      </c>
      <c r="R396" s="34">
        <v>141127372</v>
      </c>
      <c r="S396" s="34">
        <v>383511163</v>
      </c>
      <c r="T396" s="34">
        <v>1231688645</v>
      </c>
      <c r="U396" s="34">
        <v>0</v>
      </c>
      <c r="V396" s="34">
        <v>1231688645</v>
      </c>
      <c r="W396" s="34">
        <v>0</v>
      </c>
      <c r="X396" s="34">
        <v>1199590181</v>
      </c>
      <c r="Y396" s="34">
        <v>681648452</v>
      </c>
      <c r="Z396" s="34">
        <v>681648452</v>
      </c>
      <c r="AA396" s="34">
        <v>681648452</v>
      </c>
    </row>
    <row r="397" spans="1:27" ht="22.5" x14ac:dyDescent="0.25">
      <c r="A397" s="31" t="s">
        <v>119</v>
      </c>
      <c r="B397" s="32" t="s">
        <v>120</v>
      </c>
      <c r="C397" s="33" t="s">
        <v>157</v>
      </c>
      <c r="D397" s="31" t="s">
        <v>26</v>
      </c>
      <c r="E397" s="31" t="s">
        <v>207</v>
      </c>
      <c r="F397" s="31" t="s">
        <v>207</v>
      </c>
      <c r="G397" s="31" t="s">
        <v>204</v>
      </c>
      <c r="H397" s="31" t="s">
        <v>208</v>
      </c>
      <c r="I397" s="31"/>
      <c r="J397" s="31"/>
      <c r="K397" s="31"/>
      <c r="L397" s="31"/>
      <c r="M397" s="31" t="s">
        <v>27</v>
      </c>
      <c r="N397" s="31" t="s">
        <v>205</v>
      </c>
      <c r="O397" s="31" t="s">
        <v>28</v>
      </c>
      <c r="P397" s="32" t="s">
        <v>158</v>
      </c>
      <c r="Q397" s="34">
        <v>0</v>
      </c>
      <c r="R397" s="34">
        <v>23215700</v>
      </c>
      <c r="S397" s="34">
        <v>323300</v>
      </c>
      <c r="T397" s="34">
        <v>22892400</v>
      </c>
      <c r="U397" s="34">
        <v>0</v>
      </c>
      <c r="V397" s="34">
        <v>22892400</v>
      </c>
      <c r="W397" s="34">
        <v>0</v>
      </c>
      <c r="X397" s="34">
        <v>22892400</v>
      </c>
      <c r="Y397" s="34">
        <v>22892400</v>
      </c>
      <c r="Z397" s="34">
        <v>22892400</v>
      </c>
      <c r="AA397" s="34">
        <v>22892400</v>
      </c>
    </row>
    <row r="398" spans="1:27" ht="22.5" x14ac:dyDescent="0.25">
      <c r="A398" s="31" t="s">
        <v>119</v>
      </c>
      <c r="B398" s="32" t="s">
        <v>120</v>
      </c>
      <c r="C398" s="33" t="s">
        <v>44</v>
      </c>
      <c r="D398" s="31" t="s">
        <v>26</v>
      </c>
      <c r="E398" s="31" t="s">
        <v>215</v>
      </c>
      <c r="F398" s="31" t="s">
        <v>204</v>
      </c>
      <c r="G398" s="31"/>
      <c r="H398" s="31"/>
      <c r="I398" s="31"/>
      <c r="J398" s="31"/>
      <c r="K398" s="31"/>
      <c r="L398" s="31"/>
      <c r="M398" s="31" t="s">
        <v>27</v>
      </c>
      <c r="N398" s="31" t="s">
        <v>205</v>
      </c>
      <c r="O398" s="31" t="s">
        <v>28</v>
      </c>
      <c r="P398" s="32" t="s">
        <v>45</v>
      </c>
      <c r="Q398" s="34">
        <v>0</v>
      </c>
      <c r="R398" s="34">
        <v>442027883</v>
      </c>
      <c r="S398" s="34">
        <v>0</v>
      </c>
      <c r="T398" s="34">
        <v>442027883</v>
      </c>
      <c r="U398" s="34">
        <v>0</v>
      </c>
      <c r="V398" s="34">
        <v>442027883</v>
      </c>
      <c r="W398" s="34">
        <v>0</v>
      </c>
      <c r="X398" s="34">
        <v>314606371</v>
      </c>
      <c r="Y398" s="34">
        <v>314331699.58999997</v>
      </c>
      <c r="Z398" s="34">
        <v>314331699.58999997</v>
      </c>
      <c r="AA398" s="34">
        <v>314331699.58999997</v>
      </c>
    </row>
    <row r="399" spans="1:27" ht="78.75" x14ac:dyDescent="0.25">
      <c r="A399" s="31" t="s">
        <v>119</v>
      </c>
      <c r="B399" s="32" t="s">
        <v>120</v>
      </c>
      <c r="C399" s="33" t="s">
        <v>50</v>
      </c>
      <c r="D399" s="31" t="s">
        <v>51</v>
      </c>
      <c r="E399" s="31" t="s">
        <v>216</v>
      </c>
      <c r="F399" s="31" t="s">
        <v>217</v>
      </c>
      <c r="G399" s="31" t="s">
        <v>218</v>
      </c>
      <c r="H399" s="31" t="s">
        <v>219</v>
      </c>
      <c r="I399" s="31"/>
      <c r="J399" s="31"/>
      <c r="K399" s="31"/>
      <c r="L399" s="31"/>
      <c r="M399" s="31" t="s">
        <v>27</v>
      </c>
      <c r="N399" s="31" t="s">
        <v>205</v>
      </c>
      <c r="O399" s="31" t="s">
        <v>28</v>
      </c>
      <c r="P399" s="32" t="s">
        <v>52</v>
      </c>
      <c r="Q399" s="34">
        <v>28525669938</v>
      </c>
      <c r="R399" s="34">
        <v>0</v>
      </c>
      <c r="S399" s="34">
        <v>39309090</v>
      </c>
      <c r="T399" s="34">
        <v>28486360848</v>
      </c>
      <c r="U399" s="34">
        <v>0</v>
      </c>
      <c r="V399" s="34">
        <v>27659588436</v>
      </c>
      <c r="W399" s="34">
        <v>826772412</v>
      </c>
      <c r="X399" s="34">
        <v>27659588436</v>
      </c>
      <c r="Y399" s="34">
        <v>27309994657</v>
      </c>
      <c r="Z399" s="34">
        <v>27309994657</v>
      </c>
      <c r="AA399" s="34">
        <v>27309994657</v>
      </c>
    </row>
    <row r="400" spans="1:27" ht="78.75" x14ac:dyDescent="0.25">
      <c r="A400" s="31" t="s">
        <v>119</v>
      </c>
      <c r="B400" s="32" t="s">
        <v>120</v>
      </c>
      <c r="C400" s="33" t="s">
        <v>53</v>
      </c>
      <c r="D400" s="31" t="s">
        <v>51</v>
      </c>
      <c r="E400" s="31" t="s">
        <v>216</v>
      </c>
      <c r="F400" s="31" t="s">
        <v>217</v>
      </c>
      <c r="G400" s="31" t="s">
        <v>220</v>
      </c>
      <c r="H400" s="31" t="s">
        <v>219</v>
      </c>
      <c r="I400" s="31"/>
      <c r="J400" s="31"/>
      <c r="K400" s="31"/>
      <c r="L400" s="31"/>
      <c r="M400" s="31" t="s">
        <v>27</v>
      </c>
      <c r="N400" s="31" t="s">
        <v>205</v>
      </c>
      <c r="O400" s="31" t="s">
        <v>28</v>
      </c>
      <c r="P400" s="32" t="s">
        <v>52</v>
      </c>
      <c r="Q400" s="34">
        <v>6676756275</v>
      </c>
      <c r="R400" s="34">
        <v>1508252799</v>
      </c>
      <c r="S400" s="34">
        <v>3048035600</v>
      </c>
      <c r="T400" s="34">
        <v>5136973474</v>
      </c>
      <c r="U400" s="34">
        <v>0</v>
      </c>
      <c r="V400" s="34">
        <v>3585228672</v>
      </c>
      <c r="W400" s="34">
        <v>1551744802</v>
      </c>
      <c r="X400" s="34">
        <v>3585228672</v>
      </c>
      <c r="Y400" s="34">
        <v>3512231593</v>
      </c>
      <c r="Z400" s="34">
        <v>3512231593</v>
      </c>
      <c r="AA400" s="34">
        <v>3512231593</v>
      </c>
    </row>
    <row r="401" spans="1:27" ht="56.25" x14ac:dyDescent="0.25">
      <c r="A401" s="31" t="s">
        <v>119</v>
      </c>
      <c r="B401" s="32" t="s">
        <v>120</v>
      </c>
      <c r="C401" s="33" t="s">
        <v>54</v>
      </c>
      <c r="D401" s="31" t="s">
        <v>51</v>
      </c>
      <c r="E401" s="31" t="s">
        <v>216</v>
      </c>
      <c r="F401" s="31" t="s">
        <v>217</v>
      </c>
      <c r="G401" s="31" t="s">
        <v>221</v>
      </c>
      <c r="H401" s="31" t="s">
        <v>222</v>
      </c>
      <c r="I401" s="31"/>
      <c r="J401" s="31"/>
      <c r="K401" s="31"/>
      <c r="L401" s="31"/>
      <c r="M401" s="31" t="s">
        <v>27</v>
      </c>
      <c r="N401" s="31" t="s">
        <v>205</v>
      </c>
      <c r="O401" s="31" t="s">
        <v>28</v>
      </c>
      <c r="P401" s="32" t="s">
        <v>55</v>
      </c>
      <c r="Q401" s="34">
        <v>538300000</v>
      </c>
      <c r="R401" s="34">
        <v>33545132</v>
      </c>
      <c r="S401" s="34">
        <v>30145000</v>
      </c>
      <c r="T401" s="34">
        <v>541700132</v>
      </c>
      <c r="U401" s="34">
        <v>0</v>
      </c>
      <c r="V401" s="34">
        <v>528155000</v>
      </c>
      <c r="W401" s="34">
        <v>13545132</v>
      </c>
      <c r="X401" s="34">
        <v>519462720</v>
      </c>
      <c r="Y401" s="34">
        <v>362811602</v>
      </c>
      <c r="Z401" s="34">
        <v>362811602</v>
      </c>
      <c r="AA401" s="34">
        <v>362811602</v>
      </c>
    </row>
    <row r="402" spans="1:27" ht="56.25" x14ac:dyDescent="0.25">
      <c r="A402" s="31" t="s">
        <v>119</v>
      </c>
      <c r="B402" s="32" t="s">
        <v>120</v>
      </c>
      <c r="C402" s="33" t="s">
        <v>56</v>
      </c>
      <c r="D402" s="31" t="s">
        <v>51</v>
      </c>
      <c r="E402" s="31" t="s">
        <v>216</v>
      </c>
      <c r="F402" s="31" t="s">
        <v>217</v>
      </c>
      <c r="G402" s="31" t="s">
        <v>223</v>
      </c>
      <c r="H402" s="31" t="s">
        <v>57</v>
      </c>
      <c r="I402" s="31"/>
      <c r="J402" s="31"/>
      <c r="K402" s="31"/>
      <c r="L402" s="31"/>
      <c r="M402" s="31" t="s">
        <v>27</v>
      </c>
      <c r="N402" s="31" t="s">
        <v>205</v>
      </c>
      <c r="O402" s="31" t="s">
        <v>28</v>
      </c>
      <c r="P402" s="32" t="s">
        <v>58</v>
      </c>
      <c r="Q402" s="34">
        <v>268633544</v>
      </c>
      <c r="R402" s="34">
        <v>6965798656</v>
      </c>
      <c r="S402" s="34">
        <v>1922850447</v>
      </c>
      <c r="T402" s="34">
        <v>5311581753</v>
      </c>
      <c r="U402" s="34">
        <v>0</v>
      </c>
      <c r="V402" s="34">
        <v>5311581753</v>
      </c>
      <c r="W402" s="34">
        <v>0</v>
      </c>
      <c r="X402" s="34">
        <v>5307586874</v>
      </c>
      <c r="Y402" s="34">
        <v>410851568</v>
      </c>
      <c r="Z402" s="34">
        <v>410851568</v>
      </c>
      <c r="AA402" s="34">
        <v>410851568</v>
      </c>
    </row>
    <row r="403" spans="1:27" ht="90" x14ac:dyDescent="0.25">
      <c r="A403" s="31" t="s">
        <v>119</v>
      </c>
      <c r="B403" s="32" t="s">
        <v>120</v>
      </c>
      <c r="C403" s="33" t="s">
        <v>74</v>
      </c>
      <c r="D403" s="31" t="s">
        <v>51</v>
      </c>
      <c r="E403" s="31" t="s">
        <v>216</v>
      </c>
      <c r="F403" s="31" t="s">
        <v>217</v>
      </c>
      <c r="G403" s="31" t="s">
        <v>234</v>
      </c>
      <c r="H403" s="31" t="s">
        <v>227</v>
      </c>
      <c r="I403" s="31"/>
      <c r="J403" s="31"/>
      <c r="K403" s="31"/>
      <c r="L403" s="31"/>
      <c r="M403" s="31" t="s">
        <v>60</v>
      </c>
      <c r="N403" s="31" t="s">
        <v>212</v>
      </c>
      <c r="O403" s="31" t="s">
        <v>28</v>
      </c>
      <c r="P403" s="32" t="s">
        <v>63</v>
      </c>
      <c r="Q403" s="34">
        <v>29089507398</v>
      </c>
      <c r="R403" s="34">
        <v>0</v>
      </c>
      <c r="S403" s="34">
        <v>29039762430</v>
      </c>
      <c r="T403" s="34">
        <v>49744968</v>
      </c>
      <c r="U403" s="34">
        <v>0</v>
      </c>
      <c r="V403" s="34">
        <v>49744968</v>
      </c>
      <c r="W403" s="34">
        <v>0</v>
      </c>
      <c r="X403" s="34">
        <v>49744968</v>
      </c>
      <c r="Y403" s="34">
        <v>44800653</v>
      </c>
      <c r="Z403" s="34">
        <v>44800653</v>
      </c>
      <c r="AA403" s="34">
        <v>44800653</v>
      </c>
    </row>
    <row r="404" spans="1:27" ht="90" x14ac:dyDescent="0.25">
      <c r="A404" s="31" t="s">
        <v>119</v>
      </c>
      <c r="B404" s="32" t="s">
        <v>120</v>
      </c>
      <c r="C404" s="33" t="s">
        <v>62</v>
      </c>
      <c r="D404" s="31" t="s">
        <v>51</v>
      </c>
      <c r="E404" s="31" t="s">
        <v>216</v>
      </c>
      <c r="F404" s="31" t="s">
        <v>217</v>
      </c>
      <c r="G404" s="31" t="s">
        <v>226</v>
      </c>
      <c r="H404" s="31" t="s">
        <v>227</v>
      </c>
      <c r="I404" s="31"/>
      <c r="J404" s="31"/>
      <c r="K404" s="31"/>
      <c r="L404" s="31"/>
      <c r="M404" s="31" t="s">
        <v>60</v>
      </c>
      <c r="N404" s="31" t="s">
        <v>212</v>
      </c>
      <c r="O404" s="31" t="s">
        <v>28</v>
      </c>
      <c r="P404" s="32" t="s">
        <v>63</v>
      </c>
      <c r="Q404" s="34">
        <v>0</v>
      </c>
      <c r="R404" s="34">
        <v>438740896096</v>
      </c>
      <c r="S404" s="34">
        <v>52099185726</v>
      </c>
      <c r="T404" s="34">
        <v>386641710370</v>
      </c>
      <c r="U404" s="34">
        <v>0</v>
      </c>
      <c r="V404" s="34">
        <v>386108427054</v>
      </c>
      <c r="W404" s="34">
        <v>533283316</v>
      </c>
      <c r="X404" s="34">
        <v>370935330995</v>
      </c>
      <c r="Y404" s="34">
        <v>280088950871</v>
      </c>
      <c r="Z404" s="34">
        <v>280088950871</v>
      </c>
      <c r="AA404" s="34">
        <v>280088950871</v>
      </c>
    </row>
    <row r="405" spans="1:27" ht="90" x14ac:dyDescent="0.25">
      <c r="A405" s="31" t="s">
        <v>119</v>
      </c>
      <c r="B405" s="32" t="s">
        <v>120</v>
      </c>
      <c r="C405" s="33" t="s">
        <v>62</v>
      </c>
      <c r="D405" s="31" t="s">
        <v>51</v>
      </c>
      <c r="E405" s="31" t="s">
        <v>216</v>
      </c>
      <c r="F405" s="31" t="s">
        <v>217</v>
      </c>
      <c r="G405" s="31" t="s">
        <v>226</v>
      </c>
      <c r="H405" s="31" t="s">
        <v>227</v>
      </c>
      <c r="I405" s="31"/>
      <c r="J405" s="31"/>
      <c r="K405" s="31"/>
      <c r="L405" s="31"/>
      <c r="M405" s="31" t="s">
        <v>27</v>
      </c>
      <c r="N405" s="31" t="s">
        <v>228</v>
      </c>
      <c r="O405" s="31" t="s">
        <v>28</v>
      </c>
      <c r="P405" s="32" t="s">
        <v>63</v>
      </c>
      <c r="Q405" s="34">
        <v>0</v>
      </c>
      <c r="R405" s="34">
        <v>6000000</v>
      </c>
      <c r="S405" s="34">
        <v>6000000</v>
      </c>
      <c r="T405" s="34">
        <v>0</v>
      </c>
      <c r="U405" s="34">
        <v>0</v>
      </c>
      <c r="V405" s="34">
        <v>0</v>
      </c>
      <c r="W405" s="34">
        <v>0</v>
      </c>
      <c r="X405" s="34">
        <v>0</v>
      </c>
      <c r="Y405" s="34">
        <v>0</v>
      </c>
      <c r="Z405" s="34">
        <v>0</v>
      </c>
      <c r="AA405" s="34">
        <v>0</v>
      </c>
    </row>
    <row r="406" spans="1:27" ht="56.25" x14ac:dyDescent="0.25">
      <c r="A406" s="31" t="s">
        <v>119</v>
      </c>
      <c r="B406" s="32" t="s">
        <v>120</v>
      </c>
      <c r="C406" s="33" t="s">
        <v>64</v>
      </c>
      <c r="D406" s="31" t="s">
        <v>51</v>
      </c>
      <c r="E406" s="31" t="s">
        <v>216</v>
      </c>
      <c r="F406" s="31" t="s">
        <v>217</v>
      </c>
      <c r="G406" s="31" t="s">
        <v>226</v>
      </c>
      <c r="H406" s="31" t="s">
        <v>230</v>
      </c>
      <c r="I406" s="31"/>
      <c r="J406" s="31"/>
      <c r="K406" s="31"/>
      <c r="L406" s="31"/>
      <c r="M406" s="31" t="s">
        <v>27</v>
      </c>
      <c r="N406" s="31" t="s">
        <v>205</v>
      </c>
      <c r="O406" s="31" t="s">
        <v>28</v>
      </c>
      <c r="P406" s="32" t="s">
        <v>65</v>
      </c>
      <c r="Q406" s="34">
        <v>17004928254</v>
      </c>
      <c r="R406" s="34">
        <v>11748762939</v>
      </c>
      <c r="S406" s="34">
        <v>12669621207</v>
      </c>
      <c r="T406" s="34">
        <v>16084069986</v>
      </c>
      <c r="U406" s="34">
        <v>0</v>
      </c>
      <c r="V406" s="34">
        <v>15499984443</v>
      </c>
      <c r="W406" s="34">
        <v>584085543</v>
      </c>
      <c r="X406" s="34">
        <v>14967064727</v>
      </c>
      <c r="Y406" s="34">
        <v>8857873239</v>
      </c>
      <c r="Z406" s="34">
        <v>8857873239</v>
      </c>
      <c r="AA406" s="34">
        <v>8857873239</v>
      </c>
    </row>
    <row r="407" spans="1:27" ht="45" x14ac:dyDescent="0.25">
      <c r="A407" s="31" t="s">
        <v>119</v>
      </c>
      <c r="B407" s="32" t="s">
        <v>120</v>
      </c>
      <c r="C407" s="33" t="s">
        <v>66</v>
      </c>
      <c r="D407" s="31" t="s">
        <v>51</v>
      </c>
      <c r="E407" s="31" t="s">
        <v>216</v>
      </c>
      <c r="F407" s="31" t="s">
        <v>217</v>
      </c>
      <c r="G407" s="31" t="s">
        <v>212</v>
      </c>
      <c r="H407" s="31" t="s">
        <v>231</v>
      </c>
      <c r="I407" s="31"/>
      <c r="J407" s="31"/>
      <c r="K407" s="31"/>
      <c r="L407" s="31"/>
      <c r="M407" s="31" t="s">
        <v>60</v>
      </c>
      <c r="N407" s="31" t="s">
        <v>232</v>
      </c>
      <c r="O407" s="31" t="s">
        <v>28</v>
      </c>
      <c r="P407" s="32" t="s">
        <v>67</v>
      </c>
      <c r="Q407" s="34">
        <v>720000000</v>
      </c>
      <c r="R407" s="34">
        <v>24397682539</v>
      </c>
      <c r="S407" s="34">
        <v>0</v>
      </c>
      <c r="T407" s="34">
        <v>25117682539</v>
      </c>
      <c r="U407" s="34">
        <v>0</v>
      </c>
      <c r="V407" s="34">
        <v>24860206864</v>
      </c>
      <c r="W407" s="34">
        <v>257475675</v>
      </c>
      <c r="X407" s="34">
        <v>24650596864</v>
      </c>
      <c r="Y407" s="34">
        <v>19238779251</v>
      </c>
      <c r="Z407" s="34">
        <v>19238779251</v>
      </c>
      <c r="AA407" s="34">
        <v>19238779251</v>
      </c>
    </row>
    <row r="408" spans="1:27" ht="45" x14ac:dyDescent="0.25">
      <c r="A408" s="31" t="s">
        <v>119</v>
      </c>
      <c r="B408" s="32" t="s">
        <v>120</v>
      </c>
      <c r="C408" s="33" t="s">
        <v>66</v>
      </c>
      <c r="D408" s="31" t="s">
        <v>51</v>
      </c>
      <c r="E408" s="31" t="s">
        <v>216</v>
      </c>
      <c r="F408" s="31" t="s">
        <v>217</v>
      </c>
      <c r="G408" s="31" t="s">
        <v>212</v>
      </c>
      <c r="H408" s="31" t="s">
        <v>231</v>
      </c>
      <c r="I408" s="31"/>
      <c r="J408" s="31"/>
      <c r="K408" s="31"/>
      <c r="L408" s="31"/>
      <c r="M408" s="31" t="s">
        <v>27</v>
      </c>
      <c r="N408" s="31" t="s">
        <v>229</v>
      </c>
      <c r="O408" s="31" t="s">
        <v>28</v>
      </c>
      <c r="P408" s="32" t="s">
        <v>67</v>
      </c>
      <c r="Q408" s="34">
        <v>1707940567</v>
      </c>
      <c r="R408" s="34">
        <v>11891622740</v>
      </c>
      <c r="S408" s="34">
        <v>158012196</v>
      </c>
      <c r="T408" s="34">
        <v>13441551111</v>
      </c>
      <c r="U408" s="34">
        <v>0</v>
      </c>
      <c r="V408" s="34">
        <v>5752777391</v>
      </c>
      <c r="W408" s="34">
        <v>7688773720</v>
      </c>
      <c r="X408" s="34">
        <v>5017964411</v>
      </c>
      <c r="Y408" s="34">
        <v>3487859743</v>
      </c>
      <c r="Z408" s="34">
        <v>3487859743</v>
      </c>
      <c r="AA408" s="34">
        <v>3487859743</v>
      </c>
    </row>
    <row r="409" spans="1:27" ht="45" x14ac:dyDescent="0.25">
      <c r="A409" s="31" t="s">
        <v>119</v>
      </c>
      <c r="B409" s="32" t="s">
        <v>120</v>
      </c>
      <c r="C409" s="33" t="s">
        <v>66</v>
      </c>
      <c r="D409" s="31" t="s">
        <v>51</v>
      </c>
      <c r="E409" s="31" t="s">
        <v>216</v>
      </c>
      <c r="F409" s="31" t="s">
        <v>217</v>
      </c>
      <c r="G409" s="31" t="s">
        <v>212</v>
      </c>
      <c r="H409" s="31" t="s">
        <v>231</v>
      </c>
      <c r="I409" s="31"/>
      <c r="J409" s="31"/>
      <c r="K409" s="31"/>
      <c r="L409" s="31"/>
      <c r="M409" s="31" t="s">
        <v>27</v>
      </c>
      <c r="N409" s="31" t="s">
        <v>205</v>
      </c>
      <c r="O409" s="31" t="s">
        <v>28</v>
      </c>
      <c r="P409" s="32" t="s">
        <v>67</v>
      </c>
      <c r="Q409" s="34">
        <v>6338183118</v>
      </c>
      <c r="R409" s="34">
        <v>76361478886</v>
      </c>
      <c r="S409" s="34">
        <v>227790370</v>
      </c>
      <c r="T409" s="34">
        <v>82471871634</v>
      </c>
      <c r="U409" s="34">
        <v>0</v>
      </c>
      <c r="V409" s="34">
        <v>82301136611.699997</v>
      </c>
      <c r="W409" s="34">
        <v>170735022.30000001</v>
      </c>
      <c r="X409" s="34">
        <v>79912730237.699997</v>
      </c>
      <c r="Y409" s="34">
        <v>66953970070.93</v>
      </c>
      <c r="Z409" s="34">
        <v>66953970070.93</v>
      </c>
      <c r="AA409" s="34">
        <v>66953970070.93</v>
      </c>
    </row>
    <row r="410" spans="1:27" ht="56.25" x14ac:dyDescent="0.25">
      <c r="A410" s="31" t="s">
        <v>119</v>
      </c>
      <c r="B410" s="32" t="s">
        <v>120</v>
      </c>
      <c r="C410" s="33" t="s">
        <v>68</v>
      </c>
      <c r="D410" s="31" t="s">
        <v>51</v>
      </c>
      <c r="E410" s="31" t="s">
        <v>233</v>
      </c>
      <c r="F410" s="31" t="s">
        <v>217</v>
      </c>
      <c r="G410" s="31" t="s">
        <v>218</v>
      </c>
      <c r="H410" s="31" t="s">
        <v>230</v>
      </c>
      <c r="I410" s="31"/>
      <c r="J410" s="31"/>
      <c r="K410" s="31"/>
      <c r="L410" s="31"/>
      <c r="M410" s="31" t="s">
        <v>27</v>
      </c>
      <c r="N410" s="31" t="s">
        <v>205</v>
      </c>
      <c r="O410" s="31" t="s">
        <v>28</v>
      </c>
      <c r="P410" s="32" t="s">
        <v>65</v>
      </c>
      <c r="Q410" s="34">
        <v>201135893</v>
      </c>
      <c r="R410" s="34">
        <v>0</v>
      </c>
      <c r="S410" s="34">
        <v>183152</v>
      </c>
      <c r="T410" s="34">
        <v>200952741</v>
      </c>
      <c r="U410" s="34">
        <v>0</v>
      </c>
      <c r="V410" s="34">
        <v>200952741</v>
      </c>
      <c r="W410" s="34">
        <v>0</v>
      </c>
      <c r="X410" s="34">
        <v>198460242</v>
      </c>
      <c r="Y410" s="34">
        <v>147730651</v>
      </c>
      <c r="Z410" s="34">
        <v>147730651</v>
      </c>
      <c r="AA410" s="34">
        <v>147730651</v>
      </c>
    </row>
    <row r="411" spans="1:27" ht="45" x14ac:dyDescent="0.25">
      <c r="A411" s="31" t="s">
        <v>119</v>
      </c>
      <c r="B411" s="32" t="s">
        <v>120</v>
      </c>
      <c r="C411" s="33" t="s">
        <v>69</v>
      </c>
      <c r="D411" s="31" t="s">
        <v>51</v>
      </c>
      <c r="E411" s="31" t="s">
        <v>233</v>
      </c>
      <c r="F411" s="31" t="s">
        <v>217</v>
      </c>
      <c r="G411" s="31" t="s">
        <v>220</v>
      </c>
      <c r="H411" s="31" t="s">
        <v>70</v>
      </c>
      <c r="I411" s="31"/>
      <c r="J411" s="31"/>
      <c r="K411" s="31"/>
      <c r="L411" s="31"/>
      <c r="M411" s="31" t="s">
        <v>27</v>
      </c>
      <c r="N411" s="31" t="s">
        <v>205</v>
      </c>
      <c r="O411" s="31" t="s">
        <v>28</v>
      </c>
      <c r="P411" s="32" t="s">
        <v>71</v>
      </c>
      <c r="Q411" s="34">
        <v>6097325155</v>
      </c>
      <c r="R411" s="34">
        <v>1254036896</v>
      </c>
      <c r="S411" s="34">
        <v>746407122</v>
      </c>
      <c r="T411" s="34">
        <v>6604954929</v>
      </c>
      <c r="U411" s="34">
        <v>0</v>
      </c>
      <c r="V411" s="34">
        <v>6532747242</v>
      </c>
      <c r="W411" s="34">
        <v>72207687</v>
      </c>
      <c r="X411" s="34">
        <v>5866299366.6000004</v>
      </c>
      <c r="Y411" s="34">
        <v>4305082673.7799997</v>
      </c>
      <c r="Z411" s="34">
        <v>4305082673.7799997</v>
      </c>
      <c r="AA411" s="34">
        <v>4305082673.7799997</v>
      </c>
    </row>
    <row r="412" spans="1:27" ht="22.5" x14ac:dyDescent="0.25">
      <c r="A412" s="31" t="s">
        <v>121</v>
      </c>
      <c r="B412" s="32" t="s">
        <v>122</v>
      </c>
      <c r="C412" s="33" t="s">
        <v>34</v>
      </c>
      <c r="D412" s="31" t="s">
        <v>26</v>
      </c>
      <c r="E412" s="31" t="s">
        <v>206</v>
      </c>
      <c r="F412" s="31"/>
      <c r="G412" s="31"/>
      <c r="H412" s="31"/>
      <c r="I412" s="31"/>
      <c r="J412" s="31"/>
      <c r="K412" s="31"/>
      <c r="L412" s="31"/>
      <c r="M412" s="31" t="s">
        <v>27</v>
      </c>
      <c r="N412" s="31" t="s">
        <v>205</v>
      </c>
      <c r="O412" s="31" t="s">
        <v>28</v>
      </c>
      <c r="P412" s="32" t="s">
        <v>35</v>
      </c>
      <c r="Q412" s="34">
        <v>13380071</v>
      </c>
      <c r="R412" s="34">
        <v>39521988</v>
      </c>
      <c r="S412" s="34">
        <v>0</v>
      </c>
      <c r="T412" s="34">
        <v>52902059</v>
      </c>
      <c r="U412" s="34">
        <v>0</v>
      </c>
      <c r="V412" s="34">
        <v>52791398</v>
      </c>
      <c r="W412" s="34">
        <v>110661</v>
      </c>
      <c r="X412" s="34">
        <v>27206540</v>
      </c>
      <c r="Y412" s="34">
        <v>13826922</v>
      </c>
      <c r="Z412" s="34">
        <v>13826922</v>
      </c>
      <c r="AA412" s="34">
        <v>13826922</v>
      </c>
    </row>
    <row r="413" spans="1:27" ht="22.5" x14ac:dyDescent="0.25">
      <c r="A413" s="31" t="s">
        <v>121</v>
      </c>
      <c r="B413" s="32" t="s">
        <v>122</v>
      </c>
      <c r="C413" s="33" t="s">
        <v>44</v>
      </c>
      <c r="D413" s="31" t="s">
        <v>26</v>
      </c>
      <c r="E413" s="31" t="s">
        <v>215</v>
      </c>
      <c r="F413" s="31" t="s">
        <v>204</v>
      </c>
      <c r="G413" s="31"/>
      <c r="H413" s="31"/>
      <c r="I413" s="31"/>
      <c r="J413" s="31"/>
      <c r="K413" s="31"/>
      <c r="L413" s="31"/>
      <c r="M413" s="31" t="s">
        <v>27</v>
      </c>
      <c r="N413" s="31" t="s">
        <v>205</v>
      </c>
      <c r="O413" s="31" t="s">
        <v>28</v>
      </c>
      <c r="P413" s="32" t="s">
        <v>45</v>
      </c>
      <c r="Q413" s="34">
        <v>0</v>
      </c>
      <c r="R413" s="34">
        <v>59432916</v>
      </c>
      <c r="S413" s="34">
        <v>355358</v>
      </c>
      <c r="T413" s="34">
        <v>59077558</v>
      </c>
      <c r="U413" s="34">
        <v>0</v>
      </c>
      <c r="V413" s="34">
        <v>59077558</v>
      </c>
      <c r="W413" s="34">
        <v>0</v>
      </c>
      <c r="X413" s="34">
        <v>59077558</v>
      </c>
      <c r="Y413" s="34">
        <v>37568191</v>
      </c>
      <c r="Z413" s="34">
        <v>37568191</v>
      </c>
      <c r="AA413" s="34">
        <v>37568191</v>
      </c>
    </row>
    <row r="414" spans="1:27" ht="78.75" x14ac:dyDescent="0.25">
      <c r="A414" s="31" t="s">
        <v>121</v>
      </c>
      <c r="B414" s="32" t="s">
        <v>122</v>
      </c>
      <c r="C414" s="33" t="s">
        <v>50</v>
      </c>
      <c r="D414" s="31" t="s">
        <v>51</v>
      </c>
      <c r="E414" s="31" t="s">
        <v>216</v>
      </c>
      <c r="F414" s="31" t="s">
        <v>217</v>
      </c>
      <c r="G414" s="31" t="s">
        <v>218</v>
      </c>
      <c r="H414" s="31" t="s">
        <v>219</v>
      </c>
      <c r="I414" s="31"/>
      <c r="J414" s="31"/>
      <c r="K414" s="31"/>
      <c r="L414" s="31"/>
      <c r="M414" s="31" t="s">
        <v>27</v>
      </c>
      <c r="N414" s="31" t="s">
        <v>205</v>
      </c>
      <c r="O414" s="31" t="s">
        <v>28</v>
      </c>
      <c r="P414" s="32" t="s">
        <v>52</v>
      </c>
      <c r="Q414" s="34">
        <v>1858332798</v>
      </c>
      <c r="R414" s="34">
        <v>6360182</v>
      </c>
      <c r="S414" s="34">
        <v>21162897</v>
      </c>
      <c r="T414" s="34">
        <v>1843530083</v>
      </c>
      <c r="U414" s="34">
        <v>0</v>
      </c>
      <c r="V414" s="34">
        <v>1843530083</v>
      </c>
      <c r="W414" s="34">
        <v>0</v>
      </c>
      <c r="X414" s="34">
        <v>1843530083</v>
      </c>
      <c r="Y414" s="34">
        <v>1754854350</v>
      </c>
      <c r="Z414" s="34">
        <v>1754854350</v>
      </c>
      <c r="AA414" s="34">
        <v>1754854350</v>
      </c>
    </row>
    <row r="415" spans="1:27" ht="56.25" x14ac:dyDescent="0.25">
      <c r="A415" s="31" t="s">
        <v>121</v>
      </c>
      <c r="B415" s="32" t="s">
        <v>122</v>
      </c>
      <c r="C415" s="33" t="s">
        <v>54</v>
      </c>
      <c r="D415" s="31" t="s">
        <v>51</v>
      </c>
      <c r="E415" s="31" t="s">
        <v>216</v>
      </c>
      <c r="F415" s="31" t="s">
        <v>217</v>
      </c>
      <c r="G415" s="31" t="s">
        <v>221</v>
      </c>
      <c r="H415" s="31" t="s">
        <v>222</v>
      </c>
      <c r="I415" s="31"/>
      <c r="J415" s="31"/>
      <c r="K415" s="31"/>
      <c r="L415" s="31"/>
      <c r="M415" s="31" t="s">
        <v>27</v>
      </c>
      <c r="N415" s="31" t="s">
        <v>205</v>
      </c>
      <c r="O415" s="31" t="s">
        <v>28</v>
      </c>
      <c r="P415" s="32" t="s">
        <v>55</v>
      </c>
      <c r="Q415" s="34">
        <v>172050000</v>
      </c>
      <c r="R415" s="34">
        <v>20789659</v>
      </c>
      <c r="S415" s="34">
        <v>20825000</v>
      </c>
      <c r="T415" s="34">
        <v>172014659</v>
      </c>
      <c r="U415" s="34">
        <v>0</v>
      </c>
      <c r="V415" s="34">
        <v>172014659</v>
      </c>
      <c r="W415" s="34">
        <v>0</v>
      </c>
      <c r="X415" s="34">
        <v>151923385</v>
      </c>
      <c r="Y415" s="34">
        <v>106452923.72</v>
      </c>
      <c r="Z415" s="34">
        <v>106452923.72</v>
      </c>
      <c r="AA415" s="34">
        <v>106452923.72</v>
      </c>
    </row>
    <row r="416" spans="1:27" ht="56.25" x14ac:dyDescent="0.25">
      <c r="A416" s="31" t="s">
        <v>121</v>
      </c>
      <c r="B416" s="32" t="s">
        <v>122</v>
      </c>
      <c r="C416" s="33" t="s">
        <v>56</v>
      </c>
      <c r="D416" s="31" t="s">
        <v>51</v>
      </c>
      <c r="E416" s="31" t="s">
        <v>216</v>
      </c>
      <c r="F416" s="31" t="s">
        <v>217</v>
      </c>
      <c r="G416" s="31" t="s">
        <v>223</v>
      </c>
      <c r="H416" s="31" t="s">
        <v>57</v>
      </c>
      <c r="I416" s="31"/>
      <c r="J416" s="31"/>
      <c r="K416" s="31"/>
      <c r="L416" s="31"/>
      <c r="M416" s="31" t="s">
        <v>27</v>
      </c>
      <c r="N416" s="31" t="s">
        <v>205</v>
      </c>
      <c r="O416" s="31" t="s">
        <v>28</v>
      </c>
      <c r="P416" s="32" t="s">
        <v>58</v>
      </c>
      <c r="Q416" s="34">
        <v>0</v>
      </c>
      <c r="R416" s="34">
        <v>2856472000</v>
      </c>
      <c r="S416" s="34">
        <v>1951696350</v>
      </c>
      <c r="T416" s="34">
        <v>904775650</v>
      </c>
      <c r="U416" s="34">
        <v>0</v>
      </c>
      <c r="V416" s="34">
        <v>904775650</v>
      </c>
      <c r="W416" s="34">
        <v>0</v>
      </c>
      <c r="X416" s="34">
        <v>902623493</v>
      </c>
      <c r="Y416" s="34">
        <v>345553756.06999999</v>
      </c>
      <c r="Z416" s="34">
        <v>345553756.06999999</v>
      </c>
      <c r="AA416" s="34">
        <v>345553756.06999999</v>
      </c>
    </row>
    <row r="417" spans="1:27" ht="90" x14ac:dyDescent="0.25">
      <c r="A417" s="31" t="s">
        <v>121</v>
      </c>
      <c r="B417" s="32" t="s">
        <v>122</v>
      </c>
      <c r="C417" s="33" t="s">
        <v>74</v>
      </c>
      <c r="D417" s="31" t="s">
        <v>51</v>
      </c>
      <c r="E417" s="31" t="s">
        <v>216</v>
      </c>
      <c r="F417" s="31" t="s">
        <v>217</v>
      </c>
      <c r="G417" s="31" t="s">
        <v>234</v>
      </c>
      <c r="H417" s="31" t="s">
        <v>227</v>
      </c>
      <c r="I417" s="31"/>
      <c r="J417" s="31"/>
      <c r="K417" s="31"/>
      <c r="L417" s="31"/>
      <c r="M417" s="31" t="s">
        <v>60</v>
      </c>
      <c r="N417" s="31" t="s">
        <v>212</v>
      </c>
      <c r="O417" s="31" t="s">
        <v>28</v>
      </c>
      <c r="P417" s="32" t="s">
        <v>63</v>
      </c>
      <c r="Q417" s="34">
        <v>513159689</v>
      </c>
      <c r="R417" s="34">
        <v>232984398</v>
      </c>
      <c r="S417" s="34">
        <v>0</v>
      </c>
      <c r="T417" s="34">
        <v>746144087</v>
      </c>
      <c r="U417" s="34">
        <v>0</v>
      </c>
      <c r="V417" s="34">
        <v>746144087</v>
      </c>
      <c r="W417" s="34">
        <v>0</v>
      </c>
      <c r="X417" s="34">
        <v>746144087</v>
      </c>
      <c r="Y417" s="34">
        <v>746144087</v>
      </c>
      <c r="Z417" s="34">
        <v>746144087</v>
      </c>
      <c r="AA417" s="34">
        <v>746144087</v>
      </c>
    </row>
    <row r="418" spans="1:27" ht="90" x14ac:dyDescent="0.25">
      <c r="A418" s="31" t="s">
        <v>121</v>
      </c>
      <c r="B418" s="32" t="s">
        <v>122</v>
      </c>
      <c r="C418" s="33" t="s">
        <v>62</v>
      </c>
      <c r="D418" s="31" t="s">
        <v>51</v>
      </c>
      <c r="E418" s="31" t="s">
        <v>216</v>
      </c>
      <c r="F418" s="31" t="s">
        <v>217</v>
      </c>
      <c r="G418" s="31" t="s">
        <v>226</v>
      </c>
      <c r="H418" s="31" t="s">
        <v>227</v>
      </c>
      <c r="I418" s="31"/>
      <c r="J418" s="31"/>
      <c r="K418" s="31"/>
      <c r="L418" s="31"/>
      <c r="M418" s="31" t="s">
        <v>60</v>
      </c>
      <c r="N418" s="31" t="s">
        <v>212</v>
      </c>
      <c r="O418" s="31" t="s">
        <v>28</v>
      </c>
      <c r="P418" s="32" t="s">
        <v>63</v>
      </c>
      <c r="Q418" s="34">
        <v>0</v>
      </c>
      <c r="R418" s="34">
        <v>59461595945</v>
      </c>
      <c r="S418" s="34">
        <v>5407932749</v>
      </c>
      <c r="T418" s="34">
        <v>54053663196</v>
      </c>
      <c r="U418" s="34">
        <v>0</v>
      </c>
      <c r="V418" s="34">
        <v>53909737833</v>
      </c>
      <c r="W418" s="34">
        <v>143925363</v>
      </c>
      <c r="X418" s="34">
        <v>53897509804</v>
      </c>
      <c r="Y418" s="34">
        <v>45359431453.57</v>
      </c>
      <c r="Z418" s="34">
        <v>45359431453.57</v>
      </c>
      <c r="AA418" s="34">
        <v>45359431453.57</v>
      </c>
    </row>
    <row r="419" spans="1:27" ht="90" x14ac:dyDescent="0.25">
      <c r="A419" s="31" t="s">
        <v>121</v>
      </c>
      <c r="B419" s="32" t="s">
        <v>122</v>
      </c>
      <c r="C419" s="33" t="s">
        <v>62</v>
      </c>
      <c r="D419" s="31" t="s">
        <v>51</v>
      </c>
      <c r="E419" s="31" t="s">
        <v>216</v>
      </c>
      <c r="F419" s="31" t="s">
        <v>217</v>
      </c>
      <c r="G419" s="31" t="s">
        <v>226</v>
      </c>
      <c r="H419" s="31" t="s">
        <v>227</v>
      </c>
      <c r="I419" s="31"/>
      <c r="J419" s="31"/>
      <c r="K419" s="31"/>
      <c r="L419" s="31"/>
      <c r="M419" s="31" t="s">
        <v>27</v>
      </c>
      <c r="N419" s="31" t="s">
        <v>228</v>
      </c>
      <c r="O419" s="31" t="s">
        <v>28</v>
      </c>
      <c r="P419" s="32" t="s">
        <v>63</v>
      </c>
      <c r="Q419" s="34">
        <v>0</v>
      </c>
      <c r="R419" s="34">
        <v>7346218</v>
      </c>
      <c r="S419" s="34">
        <v>6000000</v>
      </c>
      <c r="T419" s="34">
        <v>1346218</v>
      </c>
      <c r="U419" s="34">
        <v>0</v>
      </c>
      <c r="V419" s="34">
        <v>1346218</v>
      </c>
      <c r="W419" s="34">
        <v>0</v>
      </c>
      <c r="X419" s="34">
        <v>1346218</v>
      </c>
      <c r="Y419" s="34">
        <v>0</v>
      </c>
      <c r="Z419" s="34">
        <v>0</v>
      </c>
      <c r="AA419" s="34">
        <v>0</v>
      </c>
    </row>
    <row r="420" spans="1:27" ht="56.25" x14ac:dyDescent="0.25">
      <c r="A420" s="31" t="s">
        <v>121</v>
      </c>
      <c r="B420" s="32" t="s">
        <v>122</v>
      </c>
      <c r="C420" s="33" t="s">
        <v>64</v>
      </c>
      <c r="D420" s="31" t="s">
        <v>51</v>
      </c>
      <c r="E420" s="31" t="s">
        <v>216</v>
      </c>
      <c r="F420" s="31" t="s">
        <v>217</v>
      </c>
      <c r="G420" s="31" t="s">
        <v>226</v>
      </c>
      <c r="H420" s="31" t="s">
        <v>230</v>
      </c>
      <c r="I420" s="31"/>
      <c r="J420" s="31"/>
      <c r="K420" s="31"/>
      <c r="L420" s="31"/>
      <c r="M420" s="31" t="s">
        <v>27</v>
      </c>
      <c r="N420" s="31" t="s">
        <v>205</v>
      </c>
      <c r="O420" s="31" t="s">
        <v>28</v>
      </c>
      <c r="P420" s="32" t="s">
        <v>65</v>
      </c>
      <c r="Q420" s="34">
        <v>798529461</v>
      </c>
      <c r="R420" s="34">
        <v>9312152219</v>
      </c>
      <c r="S420" s="34">
        <v>1745400405</v>
      </c>
      <c r="T420" s="34">
        <v>8365281275</v>
      </c>
      <c r="U420" s="34">
        <v>0</v>
      </c>
      <c r="V420" s="34">
        <v>8076891607</v>
      </c>
      <c r="W420" s="34">
        <v>288389668</v>
      </c>
      <c r="X420" s="34">
        <v>7834881057</v>
      </c>
      <c r="Y420" s="34">
        <v>3690269345.5100002</v>
      </c>
      <c r="Z420" s="34">
        <v>3690269345.5100002</v>
      </c>
      <c r="AA420" s="34">
        <v>3690269345.5100002</v>
      </c>
    </row>
    <row r="421" spans="1:27" ht="45" x14ac:dyDescent="0.25">
      <c r="A421" s="31" t="s">
        <v>121</v>
      </c>
      <c r="B421" s="32" t="s">
        <v>122</v>
      </c>
      <c r="C421" s="33" t="s">
        <v>66</v>
      </c>
      <c r="D421" s="31" t="s">
        <v>51</v>
      </c>
      <c r="E421" s="31" t="s">
        <v>216</v>
      </c>
      <c r="F421" s="31" t="s">
        <v>217</v>
      </c>
      <c r="G421" s="31" t="s">
        <v>212</v>
      </c>
      <c r="H421" s="31" t="s">
        <v>231</v>
      </c>
      <c r="I421" s="31"/>
      <c r="J421" s="31"/>
      <c r="K421" s="31"/>
      <c r="L421" s="31"/>
      <c r="M421" s="31" t="s">
        <v>60</v>
      </c>
      <c r="N421" s="31" t="s">
        <v>232</v>
      </c>
      <c r="O421" s="31" t="s">
        <v>28</v>
      </c>
      <c r="P421" s="32" t="s">
        <v>67</v>
      </c>
      <c r="Q421" s="34">
        <v>0</v>
      </c>
      <c r="R421" s="34">
        <v>22671778</v>
      </c>
      <c r="S421" s="34">
        <v>0</v>
      </c>
      <c r="T421" s="34">
        <v>22671778</v>
      </c>
      <c r="U421" s="34">
        <v>0</v>
      </c>
      <c r="V421" s="34">
        <v>22671778</v>
      </c>
      <c r="W421" s="34">
        <v>0</v>
      </c>
      <c r="X421" s="34">
        <v>22671778</v>
      </c>
      <c r="Y421" s="34">
        <v>10833583</v>
      </c>
      <c r="Z421" s="34">
        <v>10833583</v>
      </c>
      <c r="AA421" s="34">
        <v>10833583</v>
      </c>
    </row>
    <row r="422" spans="1:27" ht="45" x14ac:dyDescent="0.25">
      <c r="A422" s="31" t="s">
        <v>121</v>
      </c>
      <c r="B422" s="32" t="s">
        <v>122</v>
      </c>
      <c r="C422" s="33" t="s">
        <v>66</v>
      </c>
      <c r="D422" s="31" t="s">
        <v>51</v>
      </c>
      <c r="E422" s="31" t="s">
        <v>216</v>
      </c>
      <c r="F422" s="31" t="s">
        <v>217</v>
      </c>
      <c r="G422" s="31" t="s">
        <v>212</v>
      </c>
      <c r="H422" s="31" t="s">
        <v>231</v>
      </c>
      <c r="I422" s="31"/>
      <c r="J422" s="31"/>
      <c r="K422" s="31"/>
      <c r="L422" s="31"/>
      <c r="M422" s="31" t="s">
        <v>27</v>
      </c>
      <c r="N422" s="31" t="s">
        <v>229</v>
      </c>
      <c r="O422" s="31" t="s">
        <v>28</v>
      </c>
      <c r="P422" s="32" t="s">
        <v>67</v>
      </c>
      <c r="Q422" s="34">
        <v>26231247</v>
      </c>
      <c r="R422" s="34">
        <v>5450320479</v>
      </c>
      <c r="S422" s="34">
        <v>496194110</v>
      </c>
      <c r="T422" s="34">
        <v>4980357616</v>
      </c>
      <c r="U422" s="34">
        <v>0</v>
      </c>
      <c r="V422" s="34">
        <v>4804278594</v>
      </c>
      <c r="W422" s="34">
        <v>176079022</v>
      </c>
      <c r="X422" s="34">
        <v>4172022084</v>
      </c>
      <c r="Y422" s="34">
        <v>2912311059</v>
      </c>
      <c r="Z422" s="34">
        <v>2912311059</v>
      </c>
      <c r="AA422" s="34">
        <v>2912311059</v>
      </c>
    </row>
    <row r="423" spans="1:27" ht="45" x14ac:dyDescent="0.25">
      <c r="A423" s="31" t="s">
        <v>121</v>
      </c>
      <c r="B423" s="32" t="s">
        <v>122</v>
      </c>
      <c r="C423" s="33" t="s">
        <v>66</v>
      </c>
      <c r="D423" s="31" t="s">
        <v>51</v>
      </c>
      <c r="E423" s="31" t="s">
        <v>216</v>
      </c>
      <c r="F423" s="31" t="s">
        <v>217</v>
      </c>
      <c r="G423" s="31" t="s">
        <v>212</v>
      </c>
      <c r="H423" s="31" t="s">
        <v>231</v>
      </c>
      <c r="I423" s="31"/>
      <c r="J423" s="31"/>
      <c r="K423" s="31"/>
      <c r="L423" s="31"/>
      <c r="M423" s="31" t="s">
        <v>27</v>
      </c>
      <c r="N423" s="31" t="s">
        <v>205</v>
      </c>
      <c r="O423" s="31" t="s">
        <v>28</v>
      </c>
      <c r="P423" s="32" t="s">
        <v>67</v>
      </c>
      <c r="Q423" s="34">
        <v>1448963643</v>
      </c>
      <c r="R423" s="34">
        <v>659079810</v>
      </c>
      <c r="S423" s="34">
        <v>0</v>
      </c>
      <c r="T423" s="34">
        <v>2108043453</v>
      </c>
      <c r="U423" s="34">
        <v>0</v>
      </c>
      <c r="V423" s="34">
        <v>1827113745</v>
      </c>
      <c r="W423" s="34">
        <v>280929708</v>
      </c>
      <c r="X423" s="34">
        <v>1637259131</v>
      </c>
      <c r="Y423" s="34">
        <v>1080102349.0999999</v>
      </c>
      <c r="Z423" s="34">
        <v>1080102349.0999999</v>
      </c>
      <c r="AA423" s="34">
        <v>1080102349.0999999</v>
      </c>
    </row>
    <row r="424" spans="1:27" ht="56.25" x14ac:dyDescent="0.25">
      <c r="A424" s="31" t="s">
        <v>121</v>
      </c>
      <c r="B424" s="32" t="s">
        <v>122</v>
      </c>
      <c r="C424" s="33" t="s">
        <v>68</v>
      </c>
      <c r="D424" s="31" t="s">
        <v>51</v>
      </c>
      <c r="E424" s="31" t="s">
        <v>233</v>
      </c>
      <c r="F424" s="31" t="s">
        <v>217</v>
      </c>
      <c r="G424" s="31" t="s">
        <v>218</v>
      </c>
      <c r="H424" s="31" t="s">
        <v>230</v>
      </c>
      <c r="I424" s="31"/>
      <c r="J424" s="31"/>
      <c r="K424" s="31"/>
      <c r="L424" s="31"/>
      <c r="M424" s="31" t="s">
        <v>27</v>
      </c>
      <c r="N424" s="31" t="s">
        <v>205</v>
      </c>
      <c r="O424" s="31" t="s">
        <v>28</v>
      </c>
      <c r="P424" s="32" t="s">
        <v>65</v>
      </c>
      <c r="Q424" s="34">
        <v>67282101</v>
      </c>
      <c r="R424" s="34">
        <v>3006729</v>
      </c>
      <c r="S424" s="34">
        <v>3755669</v>
      </c>
      <c r="T424" s="34">
        <v>66533161</v>
      </c>
      <c r="U424" s="34">
        <v>0</v>
      </c>
      <c r="V424" s="34">
        <v>66533161</v>
      </c>
      <c r="W424" s="34">
        <v>0</v>
      </c>
      <c r="X424" s="34">
        <v>65264137</v>
      </c>
      <c r="Y424" s="34">
        <v>48557148.710000001</v>
      </c>
      <c r="Z424" s="34">
        <v>48557148.710000001</v>
      </c>
      <c r="AA424" s="34">
        <v>48557148.710000001</v>
      </c>
    </row>
    <row r="425" spans="1:27" ht="45" x14ac:dyDescent="0.25">
      <c r="A425" s="31" t="s">
        <v>121</v>
      </c>
      <c r="B425" s="32" t="s">
        <v>122</v>
      </c>
      <c r="C425" s="33" t="s">
        <v>69</v>
      </c>
      <c r="D425" s="31" t="s">
        <v>51</v>
      </c>
      <c r="E425" s="31" t="s">
        <v>233</v>
      </c>
      <c r="F425" s="31" t="s">
        <v>217</v>
      </c>
      <c r="G425" s="31" t="s">
        <v>220</v>
      </c>
      <c r="H425" s="31" t="s">
        <v>70</v>
      </c>
      <c r="I425" s="31"/>
      <c r="J425" s="31"/>
      <c r="K425" s="31"/>
      <c r="L425" s="31"/>
      <c r="M425" s="31" t="s">
        <v>27</v>
      </c>
      <c r="N425" s="31" t="s">
        <v>205</v>
      </c>
      <c r="O425" s="31" t="s">
        <v>28</v>
      </c>
      <c r="P425" s="32" t="s">
        <v>71</v>
      </c>
      <c r="Q425" s="34">
        <v>1341605839</v>
      </c>
      <c r="R425" s="34">
        <v>284374693</v>
      </c>
      <c r="S425" s="34">
        <v>148765968</v>
      </c>
      <c r="T425" s="34">
        <v>1477214564</v>
      </c>
      <c r="U425" s="34">
        <v>0</v>
      </c>
      <c r="V425" s="34">
        <v>1444746881</v>
      </c>
      <c r="W425" s="34">
        <v>32467683</v>
      </c>
      <c r="X425" s="34">
        <v>1364394902</v>
      </c>
      <c r="Y425" s="34">
        <v>739531695.08000004</v>
      </c>
      <c r="Z425" s="34">
        <v>739531695.08000004</v>
      </c>
      <c r="AA425" s="34">
        <v>739531695.08000004</v>
      </c>
    </row>
    <row r="426" spans="1:27" ht="22.5" x14ac:dyDescent="0.25">
      <c r="A426" s="31" t="s">
        <v>123</v>
      </c>
      <c r="B426" s="32" t="s">
        <v>124</v>
      </c>
      <c r="C426" s="33" t="s">
        <v>34</v>
      </c>
      <c r="D426" s="31" t="s">
        <v>26</v>
      </c>
      <c r="E426" s="31" t="s">
        <v>206</v>
      </c>
      <c r="F426" s="31"/>
      <c r="G426" s="31"/>
      <c r="H426" s="31"/>
      <c r="I426" s="31"/>
      <c r="J426" s="31"/>
      <c r="K426" s="31"/>
      <c r="L426" s="31"/>
      <c r="M426" s="31" t="s">
        <v>27</v>
      </c>
      <c r="N426" s="31" t="s">
        <v>205</v>
      </c>
      <c r="O426" s="31" t="s">
        <v>28</v>
      </c>
      <c r="P426" s="32" t="s">
        <v>35</v>
      </c>
      <c r="Q426" s="34">
        <v>210083531</v>
      </c>
      <c r="R426" s="34">
        <v>26074819</v>
      </c>
      <c r="S426" s="34">
        <v>0</v>
      </c>
      <c r="T426" s="34">
        <v>236158350</v>
      </c>
      <c r="U426" s="34">
        <v>0</v>
      </c>
      <c r="V426" s="34">
        <v>232658350</v>
      </c>
      <c r="W426" s="34">
        <v>3500000</v>
      </c>
      <c r="X426" s="34">
        <v>162305040</v>
      </c>
      <c r="Y426" s="34">
        <v>130182159.89</v>
      </c>
      <c r="Z426" s="34">
        <v>130182159.89</v>
      </c>
      <c r="AA426" s="34">
        <v>130182159.89</v>
      </c>
    </row>
    <row r="427" spans="1:27" ht="22.5" x14ac:dyDescent="0.25">
      <c r="A427" s="31" t="s">
        <v>123</v>
      </c>
      <c r="B427" s="32" t="s">
        <v>124</v>
      </c>
      <c r="C427" s="33" t="s">
        <v>44</v>
      </c>
      <c r="D427" s="31" t="s">
        <v>26</v>
      </c>
      <c r="E427" s="31" t="s">
        <v>215</v>
      </c>
      <c r="F427" s="31" t="s">
        <v>204</v>
      </c>
      <c r="G427" s="31"/>
      <c r="H427" s="31"/>
      <c r="I427" s="31"/>
      <c r="J427" s="31"/>
      <c r="K427" s="31"/>
      <c r="L427" s="31"/>
      <c r="M427" s="31" t="s">
        <v>27</v>
      </c>
      <c r="N427" s="31" t="s">
        <v>205</v>
      </c>
      <c r="O427" s="31" t="s">
        <v>28</v>
      </c>
      <c r="P427" s="32" t="s">
        <v>45</v>
      </c>
      <c r="Q427" s="34">
        <v>0</v>
      </c>
      <c r="R427" s="34">
        <v>36843188</v>
      </c>
      <c r="S427" s="34">
        <v>2483959</v>
      </c>
      <c r="T427" s="34">
        <v>34359229</v>
      </c>
      <c r="U427" s="34">
        <v>0</v>
      </c>
      <c r="V427" s="34">
        <v>34359229</v>
      </c>
      <c r="W427" s="34">
        <v>0</v>
      </c>
      <c r="X427" s="34">
        <v>34359229</v>
      </c>
      <c r="Y427" s="34">
        <v>34359229</v>
      </c>
      <c r="Z427" s="34">
        <v>34359229</v>
      </c>
      <c r="AA427" s="34">
        <v>34359229</v>
      </c>
    </row>
    <row r="428" spans="1:27" ht="78.75" x14ac:dyDescent="0.25">
      <c r="A428" s="31" t="s">
        <v>123</v>
      </c>
      <c r="B428" s="32" t="s">
        <v>124</v>
      </c>
      <c r="C428" s="33" t="s">
        <v>50</v>
      </c>
      <c r="D428" s="31" t="s">
        <v>51</v>
      </c>
      <c r="E428" s="31" t="s">
        <v>216</v>
      </c>
      <c r="F428" s="31" t="s">
        <v>217</v>
      </c>
      <c r="G428" s="31" t="s">
        <v>218</v>
      </c>
      <c r="H428" s="31" t="s">
        <v>219</v>
      </c>
      <c r="I428" s="31"/>
      <c r="J428" s="31"/>
      <c r="K428" s="31"/>
      <c r="L428" s="31"/>
      <c r="M428" s="31" t="s">
        <v>27</v>
      </c>
      <c r="N428" s="31" t="s">
        <v>205</v>
      </c>
      <c r="O428" s="31" t="s">
        <v>28</v>
      </c>
      <c r="P428" s="32" t="s">
        <v>52</v>
      </c>
      <c r="Q428" s="34">
        <v>1859163369</v>
      </c>
      <c r="R428" s="34">
        <v>0</v>
      </c>
      <c r="S428" s="34">
        <v>612991722</v>
      </c>
      <c r="T428" s="34">
        <v>1246171647</v>
      </c>
      <c r="U428" s="34">
        <v>0</v>
      </c>
      <c r="V428" s="34">
        <v>1246117947</v>
      </c>
      <c r="W428" s="34">
        <v>53700</v>
      </c>
      <c r="X428" s="34">
        <v>1246117947</v>
      </c>
      <c r="Y428" s="34">
        <v>1245604525</v>
      </c>
      <c r="Z428" s="34">
        <v>1245604525</v>
      </c>
      <c r="AA428" s="34">
        <v>1245604525</v>
      </c>
    </row>
    <row r="429" spans="1:27" ht="78.75" x14ac:dyDescent="0.25">
      <c r="A429" s="31" t="s">
        <v>123</v>
      </c>
      <c r="B429" s="32" t="s">
        <v>124</v>
      </c>
      <c r="C429" s="33" t="s">
        <v>53</v>
      </c>
      <c r="D429" s="31" t="s">
        <v>51</v>
      </c>
      <c r="E429" s="31" t="s">
        <v>216</v>
      </c>
      <c r="F429" s="31" t="s">
        <v>217</v>
      </c>
      <c r="G429" s="31" t="s">
        <v>220</v>
      </c>
      <c r="H429" s="31" t="s">
        <v>219</v>
      </c>
      <c r="I429" s="31"/>
      <c r="J429" s="31"/>
      <c r="K429" s="31"/>
      <c r="L429" s="31"/>
      <c r="M429" s="31" t="s">
        <v>27</v>
      </c>
      <c r="N429" s="31" t="s">
        <v>205</v>
      </c>
      <c r="O429" s="31" t="s">
        <v>28</v>
      </c>
      <c r="P429" s="32" t="s">
        <v>52</v>
      </c>
      <c r="Q429" s="34">
        <v>483076548</v>
      </c>
      <c r="R429" s="34">
        <v>0</v>
      </c>
      <c r="S429" s="34">
        <v>105875703</v>
      </c>
      <c r="T429" s="34">
        <v>377200845</v>
      </c>
      <c r="U429" s="34">
        <v>0</v>
      </c>
      <c r="V429" s="34">
        <v>377200844.73000002</v>
      </c>
      <c r="W429" s="34">
        <v>0.27</v>
      </c>
      <c r="X429" s="34">
        <v>377200844.73000002</v>
      </c>
      <c r="Y429" s="34">
        <v>377200844.73000002</v>
      </c>
      <c r="Z429" s="34">
        <v>377200844.73000002</v>
      </c>
      <c r="AA429" s="34">
        <v>377200844.73000002</v>
      </c>
    </row>
    <row r="430" spans="1:27" ht="56.25" x14ac:dyDescent="0.25">
      <c r="A430" s="31" t="s">
        <v>123</v>
      </c>
      <c r="B430" s="32" t="s">
        <v>124</v>
      </c>
      <c r="C430" s="33" t="s">
        <v>54</v>
      </c>
      <c r="D430" s="31" t="s">
        <v>51</v>
      </c>
      <c r="E430" s="31" t="s">
        <v>216</v>
      </c>
      <c r="F430" s="31" t="s">
        <v>217</v>
      </c>
      <c r="G430" s="31" t="s">
        <v>221</v>
      </c>
      <c r="H430" s="31" t="s">
        <v>222</v>
      </c>
      <c r="I430" s="31"/>
      <c r="J430" s="31"/>
      <c r="K430" s="31"/>
      <c r="L430" s="31"/>
      <c r="M430" s="31" t="s">
        <v>27</v>
      </c>
      <c r="N430" s="31" t="s">
        <v>205</v>
      </c>
      <c r="O430" s="31" t="s">
        <v>28</v>
      </c>
      <c r="P430" s="32" t="s">
        <v>55</v>
      </c>
      <c r="Q430" s="34">
        <v>229800000</v>
      </c>
      <c r="R430" s="34">
        <v>63202844</v>
      </c>
      <c r="S430" s="34">
        <v>20100000</v>
      </c>
      <c r="T430" s="34">
        <v>272902844</v>
      </c>
      <c r="U430" s="34">
        <v>0</v>
      </c>
      <c r="V430" s="34">
        <v>235705000</v>
      </c>
      <c r="W430" s="34">
        <v>37197844</v>
      </c>
      <c r="X430" s="34">
        <v>229522494</v>
      </c>
      <c r="Y430" s="34">
        <v>167648625.41999999</v>
      </c>
      <c r="Z430" s="34">
        <v>167648625.41999999</v>
      </c>
      <c r="AA430" s="34">
        <v>167648625.41999999</v>
      </c>
    </row>
    <row r="431" spans="1:27" ht="56.25" x14ac:dyDescent="0.25">
      <c r="A431" s="31" t="s">
        <v>123</v>
      </c>
      <c r="B431" s="32" t="s">
        <v>124</v>
      </c>
      <c r="C431" s="33" t="s">
        <v>56</v>
      </c>
      <c r="D431" s="31" t="s">
        <v>51</v>
      </c>
      <c r="E431" s="31" t="s">
        <v>216</v>
      </c>
      <c r="F431" s="31" t="s">
        <v>217</v>
      </c>
      <c r="G431" s="31" t="s">
        <v>223</v>
      </c>
      <c r="H431" s="31" t="s">
        <v>57</v>
      </c>
      <c r="I431" s="31"/>
      <c r="J431" s="31"/>
      <c r="K431" s="31"/>
      <c r="L431" s="31"/>
      <c r="M431" s="31" t="s">
        <v>27</v>
      </c>
      <c r="N431" s="31" t="s">
        <v>205</v>
      </c>
      <c r="O431" s="31" t="s">
        <v>28</v>
      </c>
      <c r="P431" s="32" t="s">
        <v>58</v>
      </c>
      <c r="Q431" s="34">
        <v>210501451</v>
      </c>
      <c r="R431" s="34">
        <v>1703788201</v>
      </c>
      <c r="S431" s="34">
        <v>1330731899</v>
      </c>
      <c r="T431" s="34">
        <v>583557753</v>
      </c>
      <c r="U431" s="34">
        <v>0</v>
      </c>
      <c r="V431" s="34">
        <v>583557753</v>
      </c>
      <c r="W431" s="34">
        <v>0</v>
      </c>
      <c r="X431" s="34">
        <v>578530776</v>
      </c>
      <c r="Y431" s="34">
        <v>141897297.11000001</v>
      </c>
      <c r="Z431" s="34">
        <v>141897297.11000001</v>
      </c>
      <c r="AA431" s="34">
        <v>141897297.11000001</v>
      </c>
    </row>
    <row r="432" spans="1:27" ht="90" x14ac:dyDescent="0.25">
      <c r="A432" s="31" t="s">
        <v>123</v>
      </c>
      <c r="B432" s="32" t="s">
        <v>124</v>
      </c>
      <c r="C432" s="33" t="s">
        <v>62</v>
      </c>
      <c r="D432" s="31" t="s">
        <v>51</v>
      </c>
      <c r="E432" s="31" t="s">
        <v>216</v>
      </c>
      <c r="F432" s="31" t="s">
        <v>217</v>
      </c>
      <c r="G432" s="31" t="s">
        <v>226</v>
      </c>
      <c r="H432" s="31" t="s">
        <v>227</v>
      </c>
      <c r="I432" s="31"/>
      <c r="J432" s="31"/>
      <c r="K432" s="31"/>
      <c r="L432" s="31"/>
      <c r="M432" s="31" t="s">
        <v>60</v>
      </c>
      <c r="N432" s="31" t="s">
        <v>212</v>
      </c>
      <c r="O432" s="31" t="s">
        <v>28</v>
      </c>
      <c r="P432" s="32" t="s">
        <v>63</v>
      </c>
      <c r="Q432" s="34">
        <v>0</v>
      </c>
      <c r="R432" s="34">
        <v>58171905133</v>
      </c>
      <c r="S432" s="34">
        <v>4637970138</v>
      </c>
      <c r="T432" s="34">
        <v>53533934995</v>
      </c>
      <c r="U432" s="34">
        <v>0</v>
      </c>
      <c r="V432" s="34">
        <v>53394362998</v>
      </c>
      <c r="W432" s="34">
        <v>139571997</v>
      </c>
      <c r="X432" s="34">
        <v>53357339329</v>
      </c>
      <c r="Y432" s="34">
        <v>41588843115</v>
      </c>
      <c r="Z432" s="34">
        <v>41588843115</v>
      </c>
      <c r="AA432" s="34">
        <v>41588843115</v>
      </c>
    </row>
    <row r="433" spans="1:27" ht="90" x14ac:dyDescent="0.25">
      <c r="A433" s="31" t="s">
        <v>123</v>
      </c>
      <c r="B433" s="32" t="s">
        <v>124</v>
      </c>
      <c r="C433" s="33" t="s">
        <v>62</v>
      </c>
      <c r="D433" s="31" t="s">
        <v>51</v>
      </c>
      <c r="E433" s="31" t="s">
        <v>216</v>
      </c>
      <c r="F433" s="31" t="s">
        <v>217</v>
      </c>
      <c r="G433" s="31" t="s">
        <v>226</v>
      </c>
      <c r="H433" s="31" t="s">
        <v>227</v>
      </c>
      <c r="I433" s="31"/>
      <c r="J433" s="31"/>
      <c r="K433" s="31"/>
      <c r="L433" s="31"/>
      <c r="M433" s="31" t="s">
        <v>27</v>
      </c>
      <c r="N433" s="31" t="s">
        <v>228</v>
      </c>
      <c r="O433" s="31" t="s">
        <v>28</v>
      </c>
      <c r="P433" s="32" t="s">
        <v>63</v>
      </c>
      <c r="Q433" s="34">
        <v>0</v>
      </c>
      <c r="R433" s="34">
        <v>6000000</v>
      </c>
      <c r="S433" s="34">
        <v>6000000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</row>
    <row r="434" spans="1:27" ht="56.25" x14ac:dyDescent="0.25">
      <c r="A434" s="31" t="s">
        <v>123</v>
      </c>
      <c r="B434" s="32" t="s">
        <v>124</v>
      </c>
      <c r="C434" s="33" t="s">
        <v>64</v>
      </c>
      <c r="D434" s="31" t="s">
        <v>51</v>
      </c>
      <c r="E434" s="31" t="s">
        <v>216</v>
      </c>
      <c r="F434" s="31" t="s">
        <v>217</v>
      </c>
      <c r="G434" s="31" t="s">
        <v>226</v>
      </c>
      <c r="H434" s="31" t="s">
        <v>230</v>
      </c>
      <c r="I434" s="31"/>
      <c r="J434" s="31"/>
      <c r="K434" s="31"/>
      <c r="L434" s="31"/>
      <c r="M434" s="31" t="s">
        <v>27</v>
      </c>
      <c r="N434" s="31" t="s">
        <v>205</v>
      </c>
      <c r="O434" s="31" t="s">
        <v>28</v>
      </c>
      <c r="P434" s="32" t="s">
        <v>65</v>
      </c>
      <c r="Q434" s="34">
        <v>926329760</v>
      </c>
      <c r="R434" s="34">
        <v>2755185378</v>
      </c>
      <c r="S434" s="34">
        <v>1121038694</v>
      </c>
      <c r="T434" s="34">
        <v>2560476444</v>
      </c>
      <c r="U434" s="34">
        <v>0</v>
      </c>
      <c r="V434" s="34">
        <v>2311181647</v>
      </c>
      <c r="W434" s="34">
        <v>249294797</v>
      </c>
      <c r="X434" s="34">
        <v>2193471175</v>
      </c>
      <c r="Y434" s="34">
        <v>1171706869.79</v>
      </c>
      <c r="Z434" s="34">
        <v>1171706869.79</v>
      </c>
      <c r="AA434" s="34">
        <v>1171706869.79</v>
      </c>
    </row>
    <row r="435" spans="1:27" ht="45" x14ac:dyDescent="0.25">
      <c r="A435" s="31" t="s">
        <v>123</v>
      </c>
      <c r="B435" s="32" t="s">
        <v>124</v>
      </c>
      <c r="C435" s="33" t="s">
        <v>66</v>
      </c>
      <c r="D435" s="31" t="s">
        <v>51</v>
      </c>
      <c r="E435" s="31" t="s">
        <v>216</v>
      </c>
      <c r="F435" s="31" t="s">
        <v>217</v>
      </c>
      <c r="G435" s="31" t="s">
        <v>212</v>
      </c>
      <c r="H435" s="31" t="s">
        <v>231</v>
      </c>
      <c r="I435" s="31"/>
      <c r="J435" s="31"/>
      <c r="K435" s="31"/>
      <c r="L435" s="31"/>
      <c r="M435" s="31" t="s">
        <v>60</v>
      </c>
      <c r="N435" s="31" t="s">
        <v>232</v>
      </c>
      <c r="O435" s="31" t="s">
        <v>28</v>
      </c>
      <c r="P435" s="32" t="s">
        <v>67</v>
      </c>
      <c r="Q435" s="34">
        <v>0</v>
      </c>
      <c r="R435" s="34">
        <v>2304330440</v>
      </c>
      <c r="S435" s="34">
        <v>0</v>
      </c>
      <c r="T435" s="34">
        <v>2304330440</v>
      </c>
      <c r="U435" s="34">
        <v>0</v>
      </c>
      <c r="V435" s="34">
        <v>2099282876</v>
      </c>
      <c r="W435" s="34">
        <v>205047564</v>
      </c>
      <c r="X435" s="34">
        <v>2088716876</v>
      </c>
      <c r="Y435" s="34">
        <v>998517524.42999995</v>
      </c>
      <c r="Z435" s="34">
        <v>998517524.42999995</v>
      </c>
      <c r="AA435" s="34">
        <v>998517524.42999995</v>
      </c>
    </row>
    <row r="436" spans="1:27" ht="45" x14ac:dyDescent="0.25">
      <c r="A436" s="31" t="s">
        <v>123</v>
      </c>
      <c r="B436" s="32" t="s">
        <v>124</v>
      </c>
      <c r="C436" s="33" t="s">
        <v>66</v>
      </c>
      <c r="D436" s="31" t="s">
        <v>51</v>
      </c>
      <c r="E436" s="31" t="s">
        <v>216</v>
      </c>
      <c r="F436" s="31" t="s">
        <v>217</v>
      </c>
      <c r="G436" s="31" t="s">
        <v>212</v>
      </c>
      <c r="H436" s="31" t="s">
        <v>231</v>
      </c>
      <c r="I436" s="31"/>
      <c r="J436" s="31"/>
      <c r="K436" s="31"/>
      <c r="L436" s="31"/>
      <c r="M436" s="31" t="s">
        <v>27</v>
      </c>
      <c r="N436" s="31" t="s">
        <v>229</v>
      </c>
      <c r="O436" s="31" t="s">
        <v>28</v>
      </c>
      <c r="P436" s="32" t="s">
        <v>67</v>
      </c>
      <c r="Q436" s="34">
        <v>170786604</v>
      </c>
      <c r="R436" s="34">
        <v>6413715267</v>
      </c>
      <c r="S436" s="34">
        <v>32243611</v>
      </c>
      <c r="T436" s="34">
        <v>6552258260</v>
      </c>
      <c r="U436" s="34">
        <v>0</v>
      </c>
      <c r="V436" s="34">
        <v>5872766264.25</v>
      </c>
      <c r="W436" s="34">
        <v>679491995.75</v>
      </c>
      <c r="X436" s="34">
        <v>5506337611.25</v>
      </c>
      <c r="Y436" s="34">
        <v>3095048415</v>
      </c>
      <c r="Z436" s="34">
        <v>3095048415</v>
      </c>
      <c r="AA436" s="34">
        <v>3095048415</v>
      </c>
    </row>
    <row r="437" spans="1:27" ht="45" x14ac:dyDescent="0.25">
      <c r="A437" s="31" t="s">
        <v>123</v>
      </c>
      <c r="B437" s="32" t="s">
        <v>124</v>
      </c>
      <c r="C437" s="33" t="s">
        <v>66</v>
      </c>
      <c r="D437" s="31" t="s">
        <v>51</v>
      </c>
      <c r="E437" s="31" t="s">
        <v>216</v>
      </c>
      <c r="F437" s="31" t="s">
        <v>217</v>
      </c>
      <c r="G437" s="31" t="s">
        <v>212</v>
      </c>
      <c r="H437" s="31" t="s">
        <v>231</v>
      </c>
      <c r="I437" s="31"/>
      <c r="J437" s="31"/>
      <c r="K437" s="31"/>
      <c r="L437" s="31"/>
      <c r="M437" s="31" t="s">
        <v>27</v>
      </c>
      <c r="N437" s="31" t="s">
        <v>205</v>
      </c>
      <c r="O437" s="31" t="s">
        <v>28</v>
      </c>
      <c r="P437" s="32" t="s">
        <v>67</v>
      </c>
      <c r="Q437" s="34">
        <v>1408337751</v>
      </c>
      <c r="R437" s="34">
        <v>687941533</v>
      </c>
      <c r="S437" s="34">
        <v>17770648</v>
      </c>
      <c r="T437" s="34">
        <v>2078508636</v>
      </c>
      <c r="U437" s="34">
        <v>0</v>
      </c>
      <c r="V437" s="34">
        <v>1979995971</v>
      </c>
      <c r="W437" s="34">
        <v>98512665</v>
      </c>
      <c r="X437" s="34">
        <v>1726310077</v>
      </c>
      <c r="Y437" s="34">
        <v>1340279030.3699999</v>
      </c>
      <c r="Z437" s="34">
        <v>1340279030.3699999</v>
      </c>
      <c r="AA437" s="34">
        <v>1340279030.3699999</v>
      </c>
    </row>
    <row r="438" spans="1:27" ht="56.25" x14ac:dyDescent="0.25">
      <c r="A438" s="31" t="s">
        <v>123</v>
      </c>
      <c r="B438" s="32" t="s">
        <v>124</v>
      </c>
      <c r="C438" s="33" t="s">
        <v>68</v>
      </c>
      <c r="D438" s="31" t="s">
        <v>51</v>
      </c>
      <c r="E438" s="31" t="s">
        <v>233</v>
      </c>
      <c r="F438" s="31" t="s">
        <v>217</v>
      </c>
      <c r="G438" s="31" t="s">
        <v>218</v>
      </c>
      <c r="H438" s="31" t="s">
        <v>230</v>
      </c>
      <c r="I438" s="31"/>
      <c r="J438" s="31"/>
      <c r="K438" s="31"/>
      <c r="L438" s="31"/>
      <c r="M438" s="31" t="s">
        <v>27</v>
      </c>
      <c r="N438" s="31" t="s">
        <v>205</v>
      </c>
      <c r="O438" s="31" t="s">
        <v>28</v>
      </c>
      <c r="P438" s="32" t="s">
        <v>65</v>
      </c>
      <c r="Q438" s="34">
        <v>131031473</v>
      </c>
      <c r="R438" s="34">
        <v>0</v>
      </c>
      <c r="S438" s="34">
        <v>0</v>
      </c>
      <c r="T438" s="34">
        <v>131031473</v>
      </c>
      <c r="U438" s="34">
        <v>0</v>
      </c>
      <c r="V438" s="34">
        <v>124654617</v>
      </c>
      <c r="W438" s="34">
        <v>6376856</v>
      </c>
      <c r="X438" s="34">
        <v>124099486</v>
      </c>
      <c r="Y438" s="34">
        <v>92078214</v>
      </c>
      <c r="Z438" s="34">
        <v>92078214</v>
      </c>
      <c r="AA438" s="34">
        <v>92078214</v>
      </c>
    </row>
    <row r="439" spans="1:27" ht="45" x14ac:dyDescent="0.25">
      <c r="A439" s="31" t="s">
        <v>123</v>
      </c>
      <c r="B439" s="32" t="s">
        <v>124</v>
      </c>
      <c r="C439" s="33" t="s">
        <v>69</v>
      </c>
      <c r="D439" s="31" t="s">
        <v>51</v>
      </c>
      <c r="E439" s="31" t="s">
        <v>233</v>
      </c>
      <c r="F439" s="31" t="s">
        <v>217</v>
      </c>
      <c r="G439" s="31" t="s">
        <v>220</v>
      </c>
      <c r="H439" s="31" t="s">
        <v>70</v>
      </c>
      <c r="I439" s="31"/>
      <c r="J439" s="31"/>
      <c r="K439" s="31"/>
      <c r="L439" s="31"/>
      <c r="M439" s="31" t="s">
        <v>27</v>
      </c>
      <c r="N439" s="31" t="s">
        <v>205</v>
      </c>
      <c r="O439" s="31" t="s">
        <v>28</v>
      </c>
      <c r="P439" s="32" t="s">
        <v>71</v>
      </c>
      <c r="Q439" s="34">
        <v>1878710196</v>
      </c>
      <c r="R439" s="34">
        <v>984393498</v>
      </c>
      <c r="S439" s="34">
        <v>872785493</v>
      </c>
      <c r="T439" s="34">
        <v>1990318201</v>
      </c>
      <c r="U439" s="34">
        <v>0</v>
      </c>
      <c r="V439" s="34">
        <v>1878923178</v>
      </c>
      <c r="W439" s="34">
        <v>111395023</v>
      </c>
      <c r="X439" s="34">
        <v>1609284936.4000001</v>
      </c>
      <c r="Y439" s="34">
        <v>1021347376.4400001</v>
      </c>
      <c r="Z439" s="34">
        <v>1021347376.4400001</v>
      </c>
      <c r="AA439" s="34">
        <v>1021347376.4400001</v>
      </c>
    </row>
    <row r="440" spans="1:27" ht="22.5" x14ac:dyDescent="0.25">
      <c r="A440" s="31" t="s">
        <v>125</v>
      </c>
      <c r="B440" s="32" t="s">
        <v>126</v>
      </c>
      <c r="C440" s="33" t="s">
        <v>34</v>
      </c>
      <c r="D440" s="31" t="s">
        <v>26</v>
      </c>
      <c r="E440" s="31" t="s">
        <v>206</v>
      </c>
      <c r="F440" s="31"/>
      <c r="G440" s="31"/>
      <c r="H440" s="31"/>
      <c r="I440" s="31"/>
      <c r="J440" s="31"/>
      <c r="K440" s="31"/>
      <c r="L440" s="31"/>
      <c r="M440" s="31" t="s">
        <v>27</v>
      </c>
      <c r="N440" s="31" t="s">
        <v>205</v>
      </c>
      <c r="O440" s="31" t="s">
        <v>28</v>
      </c>
      <c r="P440" s="32" t="s">
        <v>35</v>
      </c>
      <c r="Q440" s="34">
        <v>20070106</v>
      </c>
      <c r="R440" s="34">
        <v>66509601</v>
      </c>
      <c r="S440" s="34">
        <v>12289731</v>
      </c>
      <c r="T440" s="34">
        <v>74289976</v>
      </c>
      <c r="U440" s="34">
        <v>0</v>
      </c>
      <c r="V440" s="34">
        <v>74289976</v>
      </c>
      <c r="W440" s="34">
        <v>0</v>
      </c>
      <c r="X440" s="34">
        <v>47400341</v>
      </c>
      <c r="Y440" s="34">
        <v>9212969</v>
      </c>
      <c r="Z440" s="34">
        <v>9212969</v>
      </c>
      <c r="AA440" s="34">
        <v>9212969</v>
      </c>
    </row>
    <row r="441" spans="1:27" ht="22.5" x14ac:dyDescent="0.25">
      <c r="A441" s="31" t="s">
        <v>125</v>
      </c>
      <c r="B441" s="32" t="s">
        <v>126</v>
      </c>
      <c r="C441" s="33" t="s">
        <v>44</v>
      </c>
      <c r="D441" s="31" t="s">
        <v>26</v>
      </c>
      <c r="E441" s="31" t="s">
        <v>215</v>
      </c>
      <c r="F441" s="31" t="s">
        <v>204</v>
      </c>
      <c r="G441" s="31"/>
      <c r="H441" s="31"/>
      <c r="I441" s="31"/>
      <c r="J441" s="31"/>
      <c r="K441" s="31"/>
      <c r="L441" s="31"/>
      <c r="M441" s="31" t="s">
        <v>27</v>
      </c>
      <c r="N441" s="31" t="s">
        <v>205</v>
      </c>
      <c r="O441" s="31" t="s">
        <v>28</v>
      </c>
      <c r="P441" s="32" t="s">
        <v>45</v>
      </c>
      <c r="Q441" s="34">
        <v>0</v>
      </c>
      <c r="R441" s="34">
        <v>19236595</v>
      </c>
      <c r="S441" s="34">
        <v>1693261</v>
      </c>
      <c r="T441" s="34">
        <v>17543334</v>
      </c>
      <c r="U441" s="34">
        <v>0</v>
      </c>
      <c r="V441" s="34">
        <v>16381496</v>
      </c>
      <c r="W441" s="34">
        <v>1161838</v>
      </c>
      <c r="X441" s="34">
        <v>16381496</v>
      </c>
      <c r="Y441" s="34">
        <v>16381496</v>
      </c>
      <c r="Z441" s="34">
        <v>16381496</v>
      </c>
      <c r="AA441" s="34">
        <v>16381496</v>
      </c>
    </row>
    <row r="442" spans="1:27" ht="78.75" x14ac:dyDescent="0.25">
      <c r="A442" s="31" t="s">
        <v>125</v>
      </c>
      <c r="B442" s="32" t="s">
        <v>126</v>
      </c>
      <c r="C442" s="33" t="s">
        <v>50</v>
      </c>
      <c r="D442" s="31" t="s">
        <v>51</v>
      </c>
      <c r="E442" s="31" t="s">
        <v>216</v>
      </c>
      <c r="F442" s="31" t="s">
        <v>217</v>
      </c>
      <c r="G442" s="31" t="s">
        <v>218</v>
      </c>
      <c r="H442" s="31" t="s">
        <v>219</v>
      </c>
      <c r="I442" s="31"/>
      <c r="J442" s="31"/>
      <c r="K442" s="31"/>
      <c r="L442" s="31"/>
      <c r="M442" s="31" t="s">
        <v>27</v>
      </c>
      <c r="N442" s="31" t="s">
        <v>205</v>
      </c>
      <c r="O442" s="31" t="s">
        <v>28</v>
      </c>
      <c r="P442" s="32" t="s">
        <v>52</v>
      </c>
      <c r="Q442" s="34">
        <v>1136463621</v>
      </c>
      <c r="R442" s="34">
        <v>0</v>
      </c>
      <c r="S442" s="34">
        <v>279458372</v>
      </c>
      <c r="T442" s="34">
        <v>857005249</v>
      </c>
      <c r="U442" s="34">
        <v>0</v>
      </c>
      <c r="V442" s="34">
        <v>846843623</v>
      </c>
      <c r="W442" s="34">
        <v>10161626</v>
      </c>
      <c r="X442" s="34">
        <v>846843623</v>
      </c>
      <c r="Y442" s="34">
        <v>846843623</v>
      </c>
      <c r="Z442" s="34">
        <v>846843623</v>
      </c>
      <c r="AA442" s="34">
        <v>846843623</v>
      </c>
    </row>
    <row r="443" spans="1:27" ht="78.75" x14ac:dyDescent="0.25">
      <c r="A443" s="31" t="s">
        <v>125</v>
      </c>
      <c r="B443" s="32" t="s">
        <v>126</v>
      </c>
      <c r="C443" s="33" t="s">
        <v>53</v>
      </c>
      <c r="D443" s="31" t="s">
        <v>51</v>
      </c>
      <c r="E443" s="31" t="s">
        <v>216</v>
      </c>
      <c r="F443" s="31" t="s">
        <v>217</v>
      </c>
      <c r="G443" s="31" t="s">
        <v>220</v>
      </c>
      <c r="H443" s="31" t="s">
        <v>219</v>
      </c>
      <c r="I443" s="31"/>
      <c r="J443" s="31"/>
      <c r="K443" s="31"/>
      <c r="L443" s="31"/>
      <c r="M443" s="31" t="s">
        <v>27</v>
      </c>
      <c r="N443" s="31" t="s">
        <v>205</v>
      </c>
      <c r="O443" s="31" t="s">
        <v>28</v>
      </c>
      <c r="P443" s="32" t="s">
        <v>52</v>
      </c>
      <c r="Q443" s="34">
        <v>113367066</v>
      </c>
      <c r="R443" s="34">
        <v>0</v>
      </c>
      <c r="S443" s="34">
        <v>0</v>
      </c>
      <c r="T443" s="34">
        <v>113367066</v>
      </c>
      <c r="U443" s="34">
        <v>0</v>
      </c>
      <c r="V443" s="34">
        <v>100935888</v>
      </c>
      <c r="W443" s="34">
        <v>12431178</v>
      </c>
      <c r="X443" s="34">
        <v>100935888</v>
      </c>
      <c r="Y443" s="34">
        <v>100935888</v>
      </c>
      <c r="Z443" s="34">
        <v>100935888</v>
      </c>
      <c r="AA443" s="34">
        <v>100935888</v>
      </c>
    </row>
    <row r="444" spans="1:27" ht="56.25" x14ac:dyDescent="0.25">
      <c r="A444" s="31" t="s">
        <v>125</v>
      </c>
      <c r="B444" s="32" t="s">
        <v>126</v>
      </c>
      <c r="C444" s="33" t="s">
        <v>54</v>
      </c>
      <c r="D444" s="31" t="s">
        <v>51</v>
      </c>
      <c r="E444" s="31" t="s">
        <v>216</v>
      </c>
      <c r="F444" s="31" t="s">
        <v>217</v>
      </c>
      <c r="G444" s="31" t="s">
        <v>221</v>
      </c>
      <c r="H444" s="31" t="s">
        <v>222</v>
      </c>
      <c r="I444" s="31"/>
      <c r="J444" s="31"/>
      <c r="K444" s="31"/>
      <c r="L444" s="31"/>
      <c r="M444" s="31" t="s">
        <v>27</v>
      </c>
      <c r="N444" s="31" t="s">
        <v>205</v>
      </c>
      <c r="O444" s="31" t="s">
        <v>28</v>
      </c>
      <c r="P444" s="32" t="s">
        <v>55</v>
      </c>
      <c r="Q444" s="34">
        <v>280550000</v>
      </c>
      <c r="R444" s="34">
        <v>54613375</v>
      </c>
      <c r="S444" s="34">
        <v>10625000</v>
      </c>
      <c r="T444" s="34">
        <v>324538375</v>
      </c>
      <c r="U444" s="34">
        <v>0</v>
      </c>
      <c r="V444" s="34">
        <v>284935500</v>
      </c>
      <c r="W444" s="34">
        <v>39602875</v>
      </c>
      <c r="X444" s="34">
        <v>280809886</v>
      </c>
      <c r="Y444" s="34">
        <v>206509364</v>
      </c>
      <c r="Z444" s="34">
        <v>206509364</v>
      </c>
      <c r="AA444" s="34">
        <v>206509364</v>
      </c>
    </row>
    <row r="445" spans="1:27" ht="56.25" x14ac:dyDescent="0.25">
      <c r="A445" s="31" t="s">
        <v>125</v>
      </c>
      <c r="B445" s="32" t="s">
        <v>126</v>
      </c>
      <c r="C445" s="33" t="s">
        <v>56</v>
      </c>
      <c r="D445" s="31" t="s">
        <v>51</v>
      </c>
      <c r="E445" s="31" t="s">
        <v>216</v>
      </c>
      <c r="F445" s="31" t="s">
        <v>217</v>
      </c>
      <c r="G445" s="31" t="s">
        <v>223</v>
      </c>
      <c r="H445" s="31" t="s">
        <v>57</v>
      </c>
      <c r="I445" s="31"/>
      <c r="J445" s="31"/>
      <c r="K445" s="31"/>
      <c r="L445" s="31"/>
      <c r="M445" s="31" t="s">
        <v>27</v>
      </c>
      <c r="N445" s="31" t="s">
        <v>205</v>
      </c>
      <c r="O445" s="31" t="s">
        <v>28</v>
      </c>
      <c r="P445" s="32" t="s">
        <v>58</v>
      </c>
      <c r="Q445" s="34">
        <v>217594688</v>
      </c>
      <c r="R445" s="34">
        <v>3719121763</v>
      </c>
      <c r="S445" s="34">
        <v>1533517215</v>
      </c>
      <c r="T445" s="34">
        <v>2403199236</v>
      </c>
      <c r="U445" s="34">
        <v>0</v>
      </c>
      <c r="V445" s="34">
        <v>2403199236</v>
      </c>
      <c r="W445" s="34">
        <v>0</v>
      </c>
      <c r="X445" s="34">
        <v>2392435317</v>
      </c>
      <c r="Y445" s="34">
        <v>715502432</v>
      </c>
      <c r="Z445" s="34">
        <v>715502432</v>
      </c>
      <c r="AA445" s="34">
        <v>715502432</v>
      </c>
    </row>
    <row r="446" spans="1:27" ht="90" x14ac:dyDescent="0.25">
      <c r="A446" s="31" t="s">
        <v>125</v>
      </c>
      <c r="B446" s="32" t="s">
        <v>126</v>
      </c>
      <c r="C446" s="33" t="s">
        <v>74</v>
      </c>
      <c r="D446" s="31" t="s">
        <v>51</v>
      </c>
      <c r="E446" s="31" t="s">
        <v>216</v>
      </c>
      <c r="F446" s="31" t="s">
        <v>217</v>
      </c>
      <c r="G446" s="31" t="s">
        <v>234</v>
      </c>
      <c r="H446" s="31" t="s">
        <v>227</v>
      </c>
      <c r="I446" s="31"/>
      <c r="J446" s="31"/>
      <c r="K446" s="31"/>
      <c r="L446" s="31"/>
      <c r="M446" s="31" t="s">
        <v>60</v>
      </c>
      <c r="N446" s="31" t="s">
        <v>212</v>
      </c>
      <c r="O446" s="31" t="s">
        <v>28</v>
      </c>
      <c r="P446" s="32" t="s">
        <v>63</v>
      </c>
      <c r="Q446" s="34">
        <v>303665986</v>
      </c>
      <c r="R446" s="34">
        <v>150457797</v>
      </c>
      <c r="S446" s="34">
        <v>0</v>
      </c>
      <c r="T446" s="34">
        <v>454123783</v>
      </c>
      <c r="U446" s="34">
        <v>0</v>
      </c>
      <c r="V446" s="34">
        <v>454123783</v>
      </c>
      <c r="W446" s="34">
        <v>0</v>
      </c>
      <c r="X446" s="34">
        <v>454123783</v>
      </c>
      <c r="Y446" s="34">
        <v>450685071</v>
      </c>
      <c r="Z446" s="34">
        <v>450685071</v>
      </c>
      <c r="AA446" s="34">
        <v>450685071</v>
      </c>
    </row>
    <row r="447" spans="1:27" ht="90" x14ac:dyDescent="0.25">
      <c r="A447" s="31" t="s">
        <v>125</v>
      </c>
      <c r="B447" s="32" t="s">
        <v>126</v>
      </c>
      <c r="C447" s="33" t="s">
        <v>62</v>
      </c>
      <c r="D447" s="31" t="s">
        <v>51</v>
      </c>
      <c r="E447" s="31" t="s">
        <v>216</v>
      </c>
      <c r="F447" s="31" t="s">
        <v>217</v>
      </c>
      <c r="G447" s="31" t="s">
        <v>226</v>
      </c>
      <c r="H447" s="31" t="s">
        <v>227</v>
      </c>
      <c r="I447" s="31"/>
      <c r="J447" s="31"/>
      <c r="K447" s="31"/>
      <c r="L447" s="31"/>
      <c r="M447" s="31" t="s">
        <v>60</v>
      </c>
      <c r="N447" s="31" t="s">
        <v>212</v>
      </c>
      <c r="O447" s="31" t="s">
        <v>28</v>
      </c>
      <c r="P447" s="32" t="s">
        <v>63</v>
      </c>
      <c r="Q447" s="34">
        <v>0</v>
      </c>
      <c r="R447" s="34">
        <v>62353775255</v>
      </c>
      <c r="S447" s="34">
        <v>8540065838</v>
      </c>
      <c r="T447" s="34">
        <v>53813709417</v>
      </c>
      <c r="U447" s="34">
        <v>0</v>
      </c>
      <c r="V447" s="34">
        <v>53813709417</v>
      </c>
      <c r="W447" s="34">
        <v>0</v>
      </c>
      <c r="X447" s="34">
        <v>53240120451</v>
      </c>
      <c r="Y447" s="34">
        <v>39933025529</v>
      </c>
      <c r="Z447" s="34">
        <v>39933025529</v>
      </c>
      <c r="AA447" s="34">
        <v>39933025529</v>
      </c>
    </row>
    <row r="448" spans="1:27" ht="90" x14ac:dyDescent="0.25">
      <c r="A448" s="31" t="s">
        <v>125</v>
      </c>
      <c r="B448" s="32" t="s">
        <v>126</v>
      </c>
      <c r="C448" s="33" t="s">
        <v>62</v>
      </c>
      <c r="D448" s="31" t="s">
        <v>51</v>
      </c>
      <c r="E448" s="31" t="s">
        <v>216</v>
      </c>
      <c r="F448" s="31" t="s">
        <v>217</v>
      </c>
      <c r="G448" s="31" t="s">
        <v>226</v>
      </c>
      <c r="H448" s="31" t="s">
        <v>227</v>
      </c>
      <c r="I448" s="31"/>
      <c r="J448" s="31"/>
      <c r="K448" s="31"/>
      <c r="L448" s="31"/>
      <c r="M448" s="31" t="s">
        <v>27</v>
      </c>
      <c r="N448" s="31" t="s">
        <v>228</v>
      </c>
      <c r="O448" s="31" t="s">
        <v>28</v>
      </c>
      <c r="P448" s="32" t="s">
        <v>63</v>
      </c>
      <c r="Q448" s="34">
        <v>0</v>
      </c>
      <c r="R448" s="34">
        <v>6000000</v>
      </c>
      <c r="S448" s="34">
        <v>6000000</v>
      </c>
      <c r="T448" s="34">
        <v>0</v>
      </c>
      <c r="U448" s="34">
        <v>0</v>
      </c>
      <c r="V448" s="34">
        <v>0</v>
      </c>
      <c r="W448" s="34">
        <v>0</v>
      </c>
      <c r="X448" s="34">
        <v>0</v>
      </c>
      <c r="Y448" s="34">
        <v>0</v>
      </c>
      <c r="Z448" s="34">
        <v>0</v>
      </c>
      <c r="AA448" s="34">
        <v>0</v>
      </c>
    </row>
    <row r="449" spans="1:27" ht="56.25" x14ac:dyDescent="0.25">
      <c r="A449" s="31" t="s">
        <v>125</v>
      </c>
      <c r="B449" s="32" t="s">
        <v>126</v>
      </c>
      <c r="C449" s="33" t="s">
        <v>64</v>
      </c>
      <c r="D449" s="31" t="s">
        <v>51</v>
      </c>
      <c r="E449" s="31" t="s">
        <v>216</v>
      </c>
      <c r="F449" s="31" t="s">
        <v>217</v>
      </c>
      <c r="G449" s="31" t="s">
        <v>226</v>
      </c>
      <c r="H449" s="31" t="s">
        <v>230</v>
      </c>
      <c r="I449" s="31"/>
      <c r="J449" s="31"/>
      <c r="K449" s="31"/>
      <c r="L449" s="31"/>
      <c r="M449" s="31" t="s">
        <v>27</v>
      </c>
      <c r="N449" s="31" t="s">
        <v>205</v>
      </c>
      <c r="O449" s="31" t="s">
        <v>28</v>
      </c>
      <c r="P449" s="32" t="s">
        <v>65</v>
      </c>
      <c r="Q449" s="34">
        <v>887824727</v>
      </c>
      <c r="R449" s="34">
        <v>7501082576</v>
      </c>
      <c r="S449" s="34">
        <v>1638048392</v>
      </c>
      <c r="T449" s="34">
        <v>6750858911</v>
      </c>
      <c r="U449" s="34">
        <v>0</v>
      </c>
      <c r="V449" s="34">
        <v>6725807493</v>
      </c>
      <c r="W449" s="34">
        <v>25051418</v>
      </c>
      <c r="X449" s="34">
        <v>6511143727</v>
      </c>
      <c r="Y449" s="34">
        <v>2658369660.8000002</v>
      </c>
      <c r="Z449" s="34">
        <v>2658369660.8000002</v>
      </c>
      <c r="AA449" s="34">
        <v>2658369660.8000002</v>
      </c>
    </row>
    <row r="450" spans="1:27" ht="45" x14ac:dyDescent="0.25">
      <c r="A450" s="31" t="s">
        <v>125</v>
      </c>
      <c r="B450" s="32" t="s">
        <v>126</v>
      </c>
      <c r="C450" s="33" t="s">
        <v>66</v>
      </c>
      <c r="D450" s="31" t="s">
        <v>51</v>
      </c>
      <c r="E450" s="31" t="s">
        <v>216</v>
      </c>
      <c r="F450" s="31" t="s">
        <v>217</v>
      </c>
      <c r="G450" s="31" t="s">
        <v>212</v>
      </c>
      <c r="H450" s="31" t="s">
        <v>231</v>
      </c>
      <c r="I450" s="31"/>
      <c r="J450" s="31"/>
      <c r="K450" s="31"/>
      <c r="L450" s="31"/>
      <c r="M450" s="31" t="s">
        <v>60</v>
      </c>
      <c r="N450" s="31" t="s">
        <v>232</v>
      </c>
      <c r="O450" s="31" t="s">
        <v>28</v>
      </c>
      <c r="P450" s="32" t="s">
        <v>67</v>
      </c>
      <c r="Q450" s="34">
        <v>0</v>
      </c>
      <c r="R450" s="34">
        <v>337783713</v>
      </c>
      <c r="S450" s="34">
        <v>989497</v>
      </c>
      <c r="T450" s="34">
        <v>336794216</v>
      </c>
      <c r="U450" s="34">
        <v>0</v>
      </c>
      <c r="V450" s="34">
        <v>336793216</v>
      </c>
      <c r="W450" s="34">
        <v>1000</v>
      </c>
      <c r="X450" s="34">
        <v>336793216</v>
      </c>
      <c r="Y450" s="34">
        <v>244116863</v>
      </c>
      <c r="Z450" s="34">
        <v>244116863</v>
      </c>
      <c r="AA450" s="34">
        <v>244116863</v>
      </c>
    </row>
    <row r="451" spans="1:27" ht="45" x14ac:dyDescent="0.25">
      <c r="A451" s="31" t="s">
        <v>125</v>
      </c>
      <c r="B451" s="32" t="s">
        <v>126</v>
      </c>
      <c r="C451" s="33" t="s">
        <v>66</v>
      </c>
      <c r="D451" s="31" t="s">
        <v>51</v>
      </c>
      <c r="E451" s="31" t="s">
        <v>216</v>
      </c>
      <c r="F451" s="31" t="s">
        <v>217</v>
      </c>
      <c r="G451" s="31" t="s">
        <v>212</v>
      </c>
      <c r="H451" s="31" t="s">
        <v>231</v>
      </c>
      <c r="I451" s="31"/>
      <c r="J451" s="31"/>
      <c r="K451" s="31"/>
      <c r="L451" s="31"/>
      <c r="M451" s="31" t="s">
        <v>27</v>
      </c>
      <c r="N451" s="31" t="s">
        <v>229</v>
      </c>
      <c r="O451" s="31" t="s">
        <v>28</v>
      </c>
      <c r="P451" s="32" t="s">
        <v>67</v>
      </c>
      <c r="Q451" s="34">
        <v>25149703</v>
      </c>
      <c r="R451" s="34">
        <v>3810538144</v>
      </c>
      <c r="S451" s="34">
        <v>0</v>
      </c>
      <c r="T451" s="34">
        <v>3835687847</v>
      </c>
      <c r="U451" s="34">
        <v>0</v>
      </c>
      <c r="V451" s="34">
        <v>3750865491</v>
      </c>
      <c r="W451" s="34">
        <v>84822356</v>
      </c>
      <c r="X451" s="34">
        <v>3696612185</v>
      </c>
      <c r="Y451" s="34">
        <v>2319452940</v>
      </c>
      <c r="Z451" s="34">
        <v>2319452940</v>
      </c>
      <c r="AA451" s="34">
        <v>2319452940</v>
      </c>
    </row>
    <row r="452" spans="1:27" ht="45" x14ac:dyDescent="0.25">
      <c r="A452" s="31" t="s">
        <v>125</v>
      </c>
      <c r="B452" s="32" t="s">
        <v>126</v>
      </c>
      <c r="C452" s="33" t="s">
        <v>66</v>
      </c>
      <c r="D452" s="31" t="s">
        <v>51</v>
      </c>
      <c r="E452" s="31" t="s">
        <v>216</v>
      </c>
      <c r="F452" s="31" t="s">
        <v>217</v>
      </c>
      <c r="G452" s="31" t="s">
        <v>212</v>
      </c>
      <c r="H452" s="31" t="s">
        <v>231</v>
      </c>
      <c r="I452" s="31"/>
      <c r="J452" s="31"/>
      <c r="K452" s="31"/>
      <c r="L452" s="31"/>
      <c r="M452" s="31" t="s">
        <v>27</v>
      </c>
      <c r="N452" s="31" t="s">
        <v>205</v>
      </c>
      <c r="O452" s="31" t="s">
        <v>28</v>
      </c>
      <c r="P452" s="32" t="s">
        <v>67</v>
      </c>
      <c r="Q452" s="34">
        <v>1452265003</v>
      </c>
      <c r="R452" s="34">
        <v>565601500</v>
      </c>
      <c r="S452" s="34">
        <v>6686894</v>
      </c>
      <c r="T452" s="34">
        <v>2011179609</v>
      </c>
      <c r="U452" s="34">
        <v>0</v>
      </c>
      <c r="V452" s="34">
        <v>1902652238</v>
      </c>
      <c r="W452" s="34">
        <v>108527371</v>
      </c>
      <c r="X452" s="34">
        <v>1792755810</v>
      </c>
      <c r="Y452" s="34">
        <v>1477999190</v>
      </c>
      <c r="Z452" s="34">
        <v>1477999190</v>
      </c>
      <c r="AA452" s="34">
        <v>1477999190</v>
      </c>
    </row>
    <row r="453" spans="1:27" ht="56.25" x14ac:dyDescent="0.25">
      <c r="A453" s="31" t="s">
        <v>125</v>
      </c>
      <c r="B453" s="32" t="s">
        <v>126</v>
      </c>
      <c r="C453" s="33" t="s">
        <v>68</v>
      </c>
      <c r="D453" s="31" t="s">
        <v>51</v>
      </c>
      <c r="E453" s="31" t="s">
        <v>233</v>
      </c>
      <c r="F453" s="31" t="s">
        <v>217</v>
      </c>
      <c r="G453" s="31" t="s">
        <v>218</v>
      </c>
      <c r="H453" s="31" t="s">
        <v>230</v>
      </c>
      <c r="I453" s="31"/>
      <c r="J453" s="31"/>
      <c r="K453" s="31"/>
      <c r="L453" s="31"/>
      <c r="M453" s="31" t="s">
        <v>27</v>
      </c>
      <c r="N453" s="31" t="s">
        <v>205</v>
      </c>
      <c r="O453" s="31" t="s">
        <v>28</v>
      </c>
      <c r="P453" s="32" t="s">
        <v>65</v>
      </c>
      <c r="Q453" s="34">
        <v>133042219</v>
      </c>
      <c r="R453" s="34">
        <v>5848917</v>
      </c>
      <c r="S453" s="34">
        <v>3586184</v>
      </c>
      <c r="T453" s="34">
        <v>135304952</v>
      </c>
      <c r="U453" s="34">
        <v>0</v>
      </c>
      <c r="V453" s="34">
        <v>135304952</v>
      </c>
      <c r="W453" s="34">
        <v>0</v>
      </c>
      <c r="X453" s="34">
        <v>133599691</v>
      </c>
      <c r="Y453" s="34">
        <v>100876342</v>
      </c>
      <c r="Z453" s="34">
        <v>100876342</v>
      </c>
      <c r="AA453" s="34">
        <v>100876342</v>
      </c>
    </row>
    <row r="454" spans="1:27" ht="45" x14ac:dyDescent="0.25">
      <c r="A454" s="31" t="s">
        <v>125</v>
      </c>
      <c r="B454" s="32" t="s">
        <v>126</v>
      </c>
      <c r="C454" s="33" t="s">
        <v>69</v>
      </c>
      <c r="D454" s="31" t="s">
        <v>51</v>
      </c>
      <c r="E454" s="31" t="s">
        <v>233</v>
      </c>
      <c r="F454" s="31" t="s">
        <v>217</v>
      </c>
      <c r="G454" s="31" t="s">
        <v>220</v>
      </c>
      <c r="H454" s="31" t="s">
        <v>70</v>
      </c>
      <c r="I454" s="31"/>
      <c r="J454" s="31"/>
      <c r="K454" s="31"/>
      <c r="L454" s="31"/>
      <c r="M454" s="31" t="s">
        <v>27</v>
      </c>
      <c r="N454" s="31" t="s">
        <v>205</v>
      </c>
      <c r="O454" s="31" t="s">
        <v>28</v>
      </c>
      <c r="P454" s="32" t="s">
        <v>71</v>
      </c>
      <c r="Q454" s="34">
        <v>1389826644</v>
      </c>
      <c r="R454" s="34">
        <v>1225394470</v>
      </c>
      <c r="S454" s="34">
        <v>13727688</v>
      </c>
      <c r="T454" s="34">
        <v>2601493426</v>
      </c>
      <c r="U454" s="34">
        <v>0</v>
      </c>
      <c r="V454" s="34">
        <v>2592469537</v>
      </c>
      <c r="W454" s="34">
        <v>9023889</v>
      </c>
      <c r="X454" s="34">
        <v>2363826177.54</v>
      </c>
      <c r="Y454" s="34">
        <v>1060091078.24</v>
      </c>
      <c r="Z454" s="34">
        <v>1060091078.24</v>
      </c>
      <c r="AA454" s="34">
        <v>1060091078.24</v>
      </c>
    </row>
    <row r="455" spans="1:27" ht="22.5" x14ac:dyDescent="0.25">
      <c r="A455" s="31" t="s">
        <v>127</v>
      </c>
      <c r="B455" s="32" t="s">
        <v>128</v>
      </c>
      <c r="C455" s="33" t="s">
        <v>34</v>
      </c>
      <c r="D455" s="31" t="s">
        <v>26</v>
      </c>
      <c r="E455" s="31" t="s">
        <v>206</v>
      </c>
      <c r="F455" s="31"/>
      <c r="G455" s="31"/>
      <c r="H455" s="31"/>
      <c r="I455" s="31"/>
      <c r="J455" s="31"/>
      <c r="K455" s="31"/>
      <c r="L455" s="31"/>
      <c r="M455" s="31" t="s">
        <v>27</v>
      </c>
      <c r="N455" s="31" t="s">
        <v>205</v>
      </c>
      <c r="O455" s="31" t="s">
        <v>28</v>
      </c>
      <c r="P455" s="32" t="s">
        <v>35</v>
      </c>
      <c r="Q455" s="34">
        <v>6690035</v>
      </c>
      <c r="R455" s="34">
        <v>10417212</v>
      </c>
      <c r="S455" s="34">
        <v>0</v>
      </c>
      <c r="T455" s="34">
        <v>17107247</v>
      </c>
      <c r="U455" s="34">
        <v>0</v>
      </c>
      <c r="V455" s="34">
        <v>17107247</v>
      </c>
      <c r="W455" s="34">
        <v>0</v>
      </c>
      <c r="X455" s="34">
        <v>15501360</v>
      </c>
      <c r="Y455" s="34">
        <v>5084148</v>
      </c>
      <c r="Z455" s="34">
        <v>5084148</v>
      </c>
      <c r="AA455" s="34">
        <v>5084148</v>
      </c>
    </row>
    <row r="456" spans="1:27" ht="22.5" x14ac:dyDescent="0.25">
      <c r="A456" s="31" t="s">
        <v>127</v>
      </c>
      <c r="B456" s="32" t="s">
        <v>128</v>
      </c>
      <c r="C456" s="33" t="s">
        <v>44</v>
      </c>
      <c r="D456" s="31" t="s">
        <v>26</v>
      </c>
      <c r="E456" s="31" t="s">
        <v>215</v>
      </c>
      <c r="F456" s="31" t="s">
        <v>204</v>
      </c>
      <c r="G456" s="31"/>
      <c r="H456" s="31"/>
      <c r="I456" s="31"/>
      <c r="J456" s="31"/>
      <c r="K456" s="31"/>
      <c r="L456" s="31"/>
      <c r="M456" s="31" t="s">
        <v>27</v>
      </c>
      <c r="N456" s="31" t="s">
        <v>205</v>
      </c>
      <c r="O456" s="31" t="s">
        <v>28</v>
      </c>
      <c r="P456" s="32" t="s">
        <v>45</v>
      </c>
      <c r="Q456" s="34">
        <v>0</v>
      </c>
      <c r="R456" s="34">
        <v>9360453</v>
      </c>
      <c r="S456" s="34">
        <v>401770</v>
      </c>
      <c r="T456" s="34">
        <v>8958683</v>
      </c>
      <c r="U456" s="34">
        <v>0</v>
      </c>
      <c r="V456" s="34">
        <v>8958683</v>
      </c>
      <c r="W456" s="34">
        <v>0</v>
      </c>
      <c r="X456" s="34">
        <v>8958683</v>
      </c>
      <c r="Y456" s="34">
        <v>8958683</v>
      </c>
      <c r="Z456" s="34">
        <v>8958683</v>
      </c>
      <c r="AA456" s="34">
        <v>8958683</v>
      </c>
    </row>
    <row r="457" spans="1:27" ht="78.75" x14ac:dyDescent="0.25">
      <c r="A457" s="31" t="s">
        <v>127</v>
      </c>
      <c r="B457" s="32" t="s">
        <v>128</v>
      </c>
      <c r="C457" s="33" t="s">
        <v>50</v>
      </c>
      <c r="D457" s="31" t="s">
        <v>51</v>
      </c>
      <c r="E457" s="31" t="s">
        <v>216</v>
      </c>
      <c r="F457" s="31" t="s">
        <v>217</v>
      </c>
      <c r="G457" s="31" t="s">
        <v>218</v>
      </c>
      <c r="H457" s="31" t="s">
        <v>219</v>
      </c>
      <c r="I457" s="31"/>
      <c r="J457" s="31"/>
      <c r="K457" s="31"/>
      <c r="L457" s="31"/>
      <c r="M457" s="31" t="s">
        <v>27</v>
      </c>
      <c r="N457" s="31" t="s">
        <v>205</v>
      </c>
      <c r="O457" s="31" t="s">
        <v>28</v>
      </c>
      <c r="P457" s="32" t="s">
        <v>52</v>
      </c>
      <c r="Q457" s="34">
        <v>144160233</v>
      </c>
      <c r="R457" s="34">
        <v>0</v>
      </c>
      <c r="S457" s="34">
        <v>33788936</v>
      </c>
      <c r="T457" s="34">
        <v>110371297</v>
      </c>
      <c r="U457" s="34">
        <v>0</v>
      </c>
      <c r="V457" s="34">
        <v>110371297</v>
      </c>
      <c r="W457" s="34">
        <v>0</v>
      </c>
      <c r="X457" s="34">
        <v>110371297</v>
      </c>
      <c r="Y457" s="34">
        <v>110371297</v>
      </c>
      <c r="Z457" s="34">
        <v>110371297</v>
      </c>
      <c r="AA457" s="34">
        <v>110371297</v>
      </c>
    </row>
    <row r="458" spans="1:27" ht="78.75" x14ac:dyDescent="0.25">
      <c r="A458" s="31" t="s">
        <v>127</v>
      </c>
      <c r="B458" s="32" t="s">
        <v>128</v>
      </c>
      <c r="C458" s="33" t="s">
        <v>53</v>
      </c>
      <c r="D458" s="31" t="s">
        <v>51</v>
      </c>
      <c r="E458" s="31" t="s">
        <v>216</v>
      </c>
      <c r="F458" s="31" t="s">
        <v>217</v>
      </c>
      <c r="G458" s="31" t="s">
        <v>220</v>
      </c>
      <c r="H458" s="31" t="s">
        <v>219</v>
      </c>
      <c r="I458" s="31"/>
      <c r="J458" s="31"/>
      <c r="K458" s="31"/>
      <c r="L458" s="31"/>
      <c r="M458" s="31" t="s">
        <v>27</v>
      </c>
      <c r="N458" s="31" t="s">
        <v>205</v>
      </c>
      <c r="O458" s="31" t="s">
        <v>28</v>
      </c>
      <c r="P458" s="32" t="s">
        <v>52</v>
      </c>
      <c r="Q458" s="34">
        <v>162172557</v>
      </c>
      <c r="R458" s="34">
        <v>0</v>
      </c>
      <c r="S458" s="34">
        <v>0</v>
      </c>
      <c r="T458" s="34">
        <v>162172557</v>
      </c>
      <c r="U458" s="34">
        <v>0</v>
      </c>
      <c r="V458" s="34">
        <v>134370784</v>
      </c>
      <c r="W458" s="34">
        <v>27801773</v>
      </c>
      <c r="X458" s="34">
        <v>134370784</v>
      </c>
      <c r="Y458" s="34">
        <v>134370784</v>
      </c>
      <c r="Z458" s="34">
        <v>134370784</v>
      </c>
      <c r="AA458" s="34">
        <v>134370784</v>
      </c>
    </row>
    <row r="459" spans="1:27" ht="56.25" x14ac:dyDescent="0.25">
      <c r="A459" s="31" t="s">
        <v>127</v>
      </c>
      <c r="B459" s="32" t="s">
        <v>128</v>
      </c>
      <c r="C459" s="33" t="s">
        <v>54</v>
      </c>
      <c r="D459" s="31" t="s">
        <v>51</v>
      </c>
      <c r="E459" s="31" t="s">
        <v>216</v>
      </c>
      <c r="F459" s="31" t="s">
        <v>217</v>
      </c>
      <c r="G459" s="31" t="s">
        <v>221</v>
      </c>
      <c r="H459" s="31" t="s">
        <v>222</v>
      </c>
      <c r="I459" s="31"/>
      <c r="J459" s="31"/>
      <c r="K459" s="31"/>
      <c r="L459" s="31"/>
      <c r="M459" s="31" t="s">
        <v>27</v>
      </c>
      <c r="N459" s="31" t="s">
        <v>205</v>
      </c>
      <c r="O459" s="31" t="s">
        <v>28</v>
      </c>
      <c r="P459" s="32" t="s">
        <v>55</v>
      </c>
      <c r="Q459" s="34">
        <v>68550000</v>
      </c>
      <c r="R459" s="34">
        <v>3000000</v>
      </c>
      <c r="S459" s="34">
        <v>7125000</v>
      </c>
      <c r="T459" s="34">
        <v>64425000</v>
      </c>
      <c r="U459" s="34">
        <v>0</v>
      </c>
      <c r="V459" s="34">
        <v>64425000</v>
      </c>
      <c r="W459" s="34">
        <v>0</v>
      </c>
      <c r="X459" s="34">
        <v>61620215</v>
      </c>
      <c r="Y459" s="34">
        <v>32570735</v>
      </c>
      <c r="Z459" s="34">
        <v>32570735</v>
      </c>
      <c r="AA459" s="34">
        <v>32570735</v>
      </c>
    </row>
    <row r="460" spans="1:27" ht="56.25" x14ac:dyDescent="0.25">
      <c r="A460" s="31" t="s">
        <v>127</v>
      </c>
      <c r="B460" s="32" t="s">
        <v>128</v>
      </c>
      <c r="C460" s="33" t="s">
        <v>56</v>
      </c>
      <c r="D460" s="31" t="s">
        <v>51</v>
      </c>
      <c r="E460" s="31" t="s">
        <v>216</v>
      </c>
      <c r="F460" s="31" t="s">
        <v>217</v>
      </c>
      <c r="G460" s="31" t="s">
        <v>223</v>
      </c>
      <c r="H460" s="31" t="s">
        <v>57</v>
      </c>
      <c r="I460" s="31"/>
      <c r="J460" s="31"/>
      <c r="K460" s="31"/>
      <c r="L460" s="31"/>
      <c r="M460" s="31" t="s">
        <v>27</v>
      </c>
      <c r="N460" s="31" t="s">
        <v>205</v>
      </c>
      <c r="O460" s="31" t="s">
        <v>28</v>
      </c>
      <c r="P460" s="32" t="s">
        <v>58</v>
      </c>
      <c r="Q460" s="34">
        <v>56160572</v>
      </c>
      <c r="R460" s="34">
        <v>1200000</v>
      </c>
      <c r="S460" s="34">
        <v>3547125</v>
      </c>
      <c r="T460" s="34">
        <v>53813447</v>
      </c>
      <c r="U460" s="34">
        <v>0</v>
      </c>
      <c r="V460" s="34">
        <v>53813447</v>
      </c>
      <c r="W460" s="34">
        <v>0</v>
      </c>
      <c r="X460" s="34">
        <v>53034060</v>
      </c>
      <c r="Y460" s="34">
        <v>38214585</v>
      </c>
      <c r="Z460" s="34">
        <v>38214585</v>
      </c>
      <c r="AA460" s="34">
        <v>38214585</v>
      </c>
    </row>
    <row r="461" spans="1:27" ht="90" x14ac:dyDescent="0.25">
      <c r="A461" s="31" t="s">
        <v>127</v>
      </c>
      <c r="B461" s="32" t="s">
        <v>128</v>
      </c>
      <c r="C461" s="33" t="s">
        <v>74</v>
      </c>
      <c r="D461" s="31" t="s">
        <v>51</v>
      </c>
      <c r="E461" s="31" t="s">
        <v>216</v>
      </c>
      <c r="F461" s="31" t="s">
        <v>217</v>
      </c>
      <c r="G461" s="31" t="s">
        <v>234</v>
      </c>
      <c r="H461" s="31" t="s">
        <v>227</v>
      </c>
      <c r="I461" s="31"/>
      <c r="J461" s="31"/>
      <c r="K461" s="31"/>
      <c r="L461" s="31"/>
      <c r="M461" s="31" t="s">
        <v>60</v>
      </c>
      <c r="N461" s="31" t="s">
        <v>212</v>
      </c>
      <c r="O461" s="31" t="s">
        <v>28</v>
      </c>
      <c r="P461" s="32" t="s">
        <v>63</v>
      </c>
      <c r="Q461" s="34">
        <v>241010750</v>
      </c>
      <c r="R461" s="34">
        <v>448521</v>
      </c>
      <c r="S461" s="34">
        <v>7233648</v>
      </c>
      <c r="T461" s="34">
        <v>234225623</v>
      </c>
      <c r="U461" s="34">
        <v>0</v>
      </c>
      <c r="V461" s="34">
        <v>234225623</v>
      </c>
      <c r="W461" s="34">
        <v>0</v>
      </c>
      <c r="X461" s="34">
        <v>234225623</v>
      </c>
      <c r="Y461" s="34">
        <v>234225623</v>
      </c>
      <c r="Z461" s="34">
        <v>234225623</v>
      </c>
      <c r="AA461" s="34">
        <v>234225623</v>
      </c>
    </row>
    <row r="462" spans="1:27" ht="78.75" x14ac:dyDescent="0.25">
      <c r="A462" s="31" t="s">
        <v>127</v>
      </c>
      <c r="B462" s="32" t="s">
        <v>128</v>
      </c>
      <c r="C462" s="33" t="s">
        <v>59</v>
      </c>
      <c r="D462" s="31" t="s">
        <v>51</v>
      </c>
      <c r="E462" s="31" t="s">
        <v>216</v>
      </c>
      <c r="F462" s="31" t="s">
        <v>217</v>
      </c>
      <c r="G462" s="31" t="s">
        <v>224</v>
      </c>
      <c r="H462" s="31" t="s">
        <v>225</v>
      </c>
      <c r="I462" s="31"/>
      <c r="J462" s="31"/>
      <c r="K462" s="31"/>
      <c r="L462" s="31"/>
      <c r="M462" s="31" t="s">
        <v>60</v>
      </c>
      <c r="N462" s="31" t="s">
        <v>212</v>
      </c>
      <c r="O462" s="31" t="s">
        <v>28</v>
      </c>
      <c r="P462" s="32" t="s">
        <v>61</v>
      </c>
      <c r="Q462" s="34">
        <v>0</v>
      </c>
      <c r="R462" s="34">
        <v>22217030</v>
      </c>
      <c r="S462" s="34">
        <v>0</v>
      </c>
      <c r="T462" s="34">
        <v>22217030</v>
      </c>
      <c r="U462" s="34">
        <v>0</v>
      </c>
      <c r="V462" s="34">
        <v>22217030</v>
      </c>
      <c r="W462" s="34">
        <v>0</v>
      </c>
      <c r="X462" s="34">
        <v>22217030</v>
      </c>
      <c r="Y462" s="34">
        <v>8500000</v>
      </c>
      <c r="Z462" s="34">
        <v>8500000</v>
      </c>
      <c r="AA462" s="34">
        <v>8500000</v>
      </c>
    </row>
    <row r="463" spans="1:27" ht="90" x14ac:dyDescent="0.25">
      <c r="A463" s="31" t="s">
        <v>127</v>
      </c>
      <c r="B463" s="32" t="s">
        <v>128</v>
      </c>
      <c r="C463" s="33" t="s">
        <v>62</v>
      </c>
      <c r="D463" s="31" t="s">
        <v>51</v>
      </c>
      <c r="E463" s="31" t="s">
        <v>216</v>
      </c>
      <c r="F463" s="31" t="s">
        <v>217</v>
      </c>
      <c r="G463" s="31" t="s">
        <v>226</v>
      </c>
      <c r="H463" s="31" t="s">
        <v>227</v>
      </c>
      <c r="I463" s="31"/>
      <c r="J463" s="31"/>
      <c r="K463" s="31"/>
      <c r="L463" s="31"/>
      <c r="M463" s="31" t="s">
        <v>60</v>
      </c>
      <c r="N463" s="31" t="s">
        <v>212</v>
      </c>
      <c r="O463" s="31" t="s">
        <v>28</v>
      </c>
      <c r="P463" s="32" t="s">
        <v>63</v>
      </c>
      <c r="Q463" s="34">
        <v>0</v>
      </c>
      <c r="R463" s="34">
        <v>9643097890</v>
      </c>
      <c r="S463" s="34">
        <v>710566547</v>
      </c>
      <c r="T463" s="34">
        <v>8932531343</v>
      </c>
      <c r="U463" s="34">
        <v>0</v>
      </c>
      <c r="V463" s="34">
        <v>8926367227</v>
      </c>
      <c r="W463" s="34">
        <v>6164116</v>
      </c>
      <c r="X463" s="34">
        <v>8918006844</v>
      </c>
      <c r="Y463" s="34">
        <v>6719928784</v>
      </c>
      <c r="Z463" s="34">
        <v>6719928784</v>
      </c>
      <c r="AA463" s="34">
        <v>6719928784</v>
      </c>
    </row>
    <row r="464" spans="1:27" ht="90" x14ac:dyDescent="0.25">
      <c r="A464" s="31" t="s">
        <v>127</v>
      </c>
      <c r="B464" s="32" t="s">
        <v>128</v>
      </c>
      <c r="C464" s="33" t="s">
        <v>62</v>
      </c>
      <c r="D464" s="31" t="s">
        <v>51</v>
      </c>
      <c r="E464" s="31" t="s">
        <v>216</v>
      </c>
      <c r="F464" s="31" t="s">
        <v>217</v>
      </c>
      <c r="G464" s="31" t="s">
        <v>226</v>
      </c>
      <c r="H464" s="31" t="s">
        <v>227</v>
      </c>
      <c r="I464" s="31"/>
      <c r="J464" s="31"/>
      <c r="K464" s="31"/>
      <c r="L464" s="31"/>
      <c r="M464" s="31" t="s">
        <v>27</v>
      </c>
      <c r="N464" s="31" t="s">
        <v>228</v>
      </c>
      <c r="O464" s="31" t="s">
        <v>28</v>
      </c>
      <c r="P464" s="32" t="s">
        <v>63</v>
      </c>
      <c r="Q464" s="34">
        <v>0</v>
      </c>
      <c r="R464" s="34">
        <v>6000000</v>
      </c>
      <c r="S464" s="34">
        <v>6000000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</row>
    <row r="465" spans="1:27" ht="56.25" x14ac:dyDescent="0.25">
      <c r="A465" s="31" t="s">
        <v>127</v>
      </c>
      <c r="B465" s="32" t="s">
        <v>128</v>
      </c>
      <c r="C465" s="33" t="s">
        <v>64</v>
      </c>
      <c r="D465" s="31" t="s">
        <v>51</v>
      </c>
      <c r="E465" s="31" t="s">
        <v>216</v>
      </c>
      <c r="F465" s="31" t="s">
        <v>217</v>
      </c>
      <c r="G465" s="31" t="s">
        <v>226</v>
      </c>
      <c r="H465" s="31" t="s">
        <v>230</v>
      </c>
      <c r="I465" s="31"/>
      <c r="J465" s="31"/>
      <c r="K465" s="31"/>
      <c r="L465" s="31"/>
      <c r="M465" s="31" t="s">
        <v>27</v>
      </c>
      <c r="N465" s="31" t="s">
        <v>205</v>
      </c>
      <c r="O465" s="31" t="s">
        <v>28</v>
      </c>
      <c r="P465" s="32" t="s">
        <v>65</v>
      </c>
      <c r="Q465" s="34">
        <v>557517098</v>
      </c>
      <c r="R465" s="34">
        <v>1326722632</v>
      </c>
      <c r="S465" s="34">
        <v>286759144</v>
      </c>
      <c r="T465" s="34">
        <v>1597480586</v>
      </c>
      <c r="U465" s="34">
        <v>0</v>
      </c>
      <c r="V465" s="34">
        <v>1579691677</v>
      </c>
      <c r="W465" s="34">
        <v>17788909</v>
      </c>
      <c r="X465" s="34">
        <v>1520333401</v>
      </c>
      <c r="Y465" s="34">
        <v>688825312</v>
      </c>
      <c r="Z465" s="34">
        <v>688825312</v>
      </c>
      <c r="AA465" s="34">
        <v>688825312</v>
      </c>
    </row>
    <row r="466" spans="1:27" ht="45" x14ac:dyDescent="0.25">
      <c r="A466" s="31" t="s">
        <v>127</v>
      </c>
      <c r="B466" s="32" t="s">
        <v>128</v>
      </c>
      <c r="C466" s="33" t="s">
        <v>66</v>
      </c>
      <c r="D466" s="31" t="s">
        <v>51</v>
      </c>
      <c r="E466" s="31" t="s">
        <v>216</v>
      </c>
      <c r="F466" s="31" t="s">
        <v>217</v>
      </c>
      <c r="G466" s="31" t="s">
        <v>212</v>
      </c>
      <c r="H466" s="31" t="s">
        <v>231</v>
      </c>
      <c r="I466" s="31"/>
      <c r="J466" s="31"/>
      <c r="K466" s="31"/>
      <c r="L466" s="31"/>
      <c r="M466" s="31" t="s">
        <v>60</v>
      </c>
      <c r="N466" s="31" t="s">
        <v>232</v>
      </c>
      <c r="O466" s="31" t="s">
        <v>28</v>
      </c>
      <c r="P466" s="32" t="s">
        <v>67</v>
      </c>
      <c r="Q466" s="34">
        <v>0</v>
      </c>
      <c r="R466" s="34">
        <v>1001289483</v>
      </c>
      <c r="S466" s="34">
        <v>71689500</v>
      </c>
      <c r="T466" s="34">
        <v>929599983</v>
      </c>
      <c r="U466" s="34">
        <v>0</v>
      </c>
      <c r="V466" s="34">
        <v>915477483</v>
      </c>
      <c r="W466" s="34">
        <v>14122500</v>
      </c>
      <c r="X466" s="34">
        <v>619433319</v>
      </c>
      <c r="Y466" s="34">
        <v>450255321</v>
      </c>
      <c r="Z466" s="34">
        <v>450255321</v>
      </c>
      <c r="AA466" s="34">
        <v>450255321</v>
      </c>
    </row>
    <row r="467" spans="1:27" ht="45" x14ac:dyDescent="0.25">
      <c r="A467" s="31" t="s">
        <v>127</v>
      </c>
      <c r="B467" s="32" t="s">
        <v>128</v>
      </c>
      <c r="C467" s="33" t="s">
        <v>66</v>
      </c>
      <c r="D467" s="31" t="s">
        <v>51</v>
      </c>
      <c r="E467" s="31" t="s">
        <v>216</v>
      </c>
      <c r="F467" s="31" t="s">
        <v>217</v>
      </c>
      <c r="G467" s="31" t="s">
        <v>212</v>
      </c>
      <c r="H467" s="31" t="s">
        <v>231</v>
      </c>
      <c r="I467" s="31"/>
      <c r="J467" s="31"/>
      <c r="K467" s="31"/>
      <c r="L467" s="31"/>
      <c r="M467" s="31" t="s">
        <v>27</v>
      </c>
      <c r="N467" s="31" t="s">
        <v>229</v>
      </c>
      <c r="O467" s="31" t="s">
        <v>28</v>
      </c>
      <c r="P467" s="32" t="s">
        <v>67</v>
      </c>
      <c r="Q467" s="34">
        <v>6910124</v>
      </c>
      <c r="R467" s="34">
        <v>429560829</v>
      </c>
      <c r="S467" s="34">
        <v>8001074</v>
      </c>
      <c r="T467" s="34">
        <v>428469879</v>
      </c>
      <c r="U467" s="34">
        <v>0</v>
      </c>
      <c r="V467" s="34">
        <v>390976863</v>
      </c>
      <c r="W467" s="34">
        <v>37493016</v>
      </c>
      <c r="X467" s="34">
        <v>390976863</v>
      </c>
      <c r="Y467" s="34">
        <v>249475124.80000001</v>
      </c>
      <c r="Z467" s="34">
        <v>249475124.80000001</v>
      </c>
      <c r="AA467" s="34">
        <v>249475124.80000001</v>
      </c>
    </row>
    <row r="468" spans="1:27" ht="45" x14ac:dyDescent="0.25">
      <c r="A468" s="31" t="s">
        <v>127</v>
      </c>
      <c r="B468" s="32" t="s">
        <v>128</v>
      </c>
      <c r="C468" s="33" t="s">
        <v>66</v>
      </c>
      <c r="D468" s="31" t="s">
        <v>51</v>
      </c>
      <c r="E468" s="31" t="s">
        <v>216</v>
      </c>
      <c r="F468" s="31" t="s">
        <v>217</v>
      </c>
      <c r="G468" s="31" t="s">
        <v>212</v>
      </c>
      <c r="H468" s="31" t="s">
        <v>231</v>
      </c>
      <c r="I468" s="31"/>
      <c r="J468" s="31"/>
      <c r="K468" s="31"/>
      <c r="L468" s="31"/>
      <c r="M468" s="31" t="s">
        <v>27</v>
      </c>
      <c r="N468" s="31" t="s">
        <v>205</v>
      </c>
      <c r="O468" s="31" t="s">
        <v>28</v>
      </c>
      <c r="P468" s="32" t="s">
        <v>67</v>
      </c>
      <c r="Q468" s="34">
        <v>751175148</v>
      </c>
      <c r="R468" s="34">
        <v>25240690</v>
      </c>
      <c r="S468" s="34">
        <v>23531867</v>
      </c>
      <c r="T468" s="34">
        <v>752883971</v>
      </c>
      <c r="U468" s="34">
        <v>0</v>
      </c>
      <c r="V468" s="34">
        <v>721003204</v>
      </c>
      <c r="W468" s="34">
        <v>31880767</v>
      </c>
      <c r="X468" s="34">
        <v>714293529</v>
      </c>
      <c r="Y468" s="34">
        <v>526739774</v>
      </c>
      <c r="Z468" s="34">
        <v>526739774</v>
      </c>
      <c r="AA468" s="34">
        <v>526739774</v>
      </c>
    </row>
    <row r="469" spans="1:27" ht="56.25" x14ac:dyDescent="0.25">
      <c r="A469" s="31" t="s">
        <v>127</v>
      </c>
      <c r="B469" s="32" t="s">
        <v>128</v>
      </c>
      <c r="C469" s="33" t="s">
        <v>68</v>
      </c>
      <c r="D469" s="31" t="s">
        <v>51</v>
      </c>
      <c r="E469" s="31" t="s">
        <v>233</v>
      </c>
      <c r="F469" s="31" t="s">
        <v>217</v>
      </c>
      <c r="G469" s="31" t="s">
        <v>218</v>
      </c>
      <c r="H469" s="31" t="s">
        <v>230</v>
      </c>
      <c r="I469" s="31"/>
      <c r="J469" s="31"/>
      <c r="K469" s="31"/>
      <c r="L469" s="31"/>
      <c r="M469" s="31" t="s">
        <v>27</v>
      </c>
      <c r="N469" s="31" t="s">
        <v>205</v>
      </c>
      <c r="O469" s="31" t="s">
        <v>28</v>
      </c>
      <c r="P469" s="32" t="s">
        <v>65</v>
      </c>
      <c r="Q469" s="34">
        <v>66500082</v>
      </c>
      <c r="R469" s="34">
        <v>44574000</v>
      </c>
      <c r="S469" s="34">
        <v>1327787</v>
      </c>
      <c r="T469" s="34">
        <v>109746295</v>
      </c>
      <c r="U469" s="34">
        <v>0</v>
      </c>
      <c r="V469" s="34">
        <v>106835139</v>
      </c>
      <c r="W469" s="34">
        <v>2911156</v>
      </c>
      <c r="X469" s="34">
        <v>97183699</v>
      </c>
      <c r="Y469" s="34">
        <v>81250249</v>
      </c>
      <c r="Z469" s="34">
        <v>81250249</v>
      </c>
      <c r="AA469" s="34">
        <v>81250249</v>
      </c>
    </row>
    <row r="470" spans="1:27" ht="45" x14ac:dyDescent="0.25">
      <c r="A470" s="31" t="s">
        <v>127</v>
      </c>
      <c r="B470" s="32" t="s">
        <v>128</v>
      </c>
      <c r="C470" s="33" t="s">
        <v>69</v>
      </c>
      <c r="D470" s="31" t="s">
        <v>51</v>
      </c>
      <c r="E470" s="31" t="s">
        <v>233</v>
      </c>
      <c r="F470" s="31" t="s">
        <v>217</v>
      </c>
      <c r="G470" s="31" t="s">
        <v>220</v>
      </c>
      <c r="H470" s="31" t="s">
        <v>70</v>
      </c>
      <c r="I470" s="31"/>
      <c r="J470" s="31"/>
      <c r="K470" s="31"/>
      <c r="L470" s="31"/>
      <c r="M470" s="31" t="s">
        <v>27</v>
      </c>
      <c r="N470" s="31" t="s">
        <v>205</v>
      </c>
      <c r="O470" s="31" t="s">
        <v>28</v>
      </c>
      <c r="P470" s="32" t="s">
        <v>71</v>
      </c>
      <c r="Q470" s="34">
        <v>837703080</v>
      </c>
      <c r="R470" s="34">
        <v>276560332</v>
      </c>
      <c r="S470" s="34">
        <v>123370323</v>
      </c>
      <c r="T470" s="34">
        <v>990893089</v>
      </c>
      <c r="U470" s="34">
        <v>0</v>
      </c>
      <c r="V470" s="34">
        <v>985591309</v>
      </c>
      <c r="W470" s="34">
        <v>5301780</v>
      </c>
      <c r="X470" s="34">
        <v>964232010</v>
      </c>
      <c r="Y470" s="34">
        <v>640848806.5</v>
      </c>
      <c r="Z470" s="34">
        <v>640848806.5</v>
      </c>
      <c r="AA470" s="34">
        <v>640515358.5</v>
      </c>
    </row>
    <row r="471" spans="1:27" ht="22.5" x14ac:dyDescent="0.25">
      <c r="A471" s="31" t="s">
        <v>129</v>
      </c>
      <c r="B471" s="32" t="s">
        <v>130</v>
      </c>
      <c r="C471" s="33" t="s">
        <v>34</v>
      </c>
      <c r="D471" s="31" t="s">
        <v>26</v>
      </c>
      <c r="E471" s="31" t="s">
        <v>206</v>
      </c>
      <c r="F471" s="31"/>
      <c r="G471" s="31"/>
      <c r="H471" s="31"/>
      <c r="I471" s="31"/>
      <c r="J471" s="31"/>
      <c r="K471" s="31"/>
      <c r="L471" s="31"/>
      <c r="M471" s="31" t="s">
        <v>27</v>
      </c>
      <c r="N471" s="31" t="s">
        <v>205</v>
      </c>
      <c r="O471" s="31" t="s">
        <v>28</v>
      </c>
      <c r="P471" s="32" t="s">
        <v>35</v>
      </c>
      <c r="Q471" s="34">
        <v>6690035</v>
      </c>
      <c r="R471" s="34">
        <v>304656995</v>
      </c>
      <c r="S471" s="34">
        <v>73948960</v>
      </c>
      <c r="T471" s="34">
        <v>237398070</v>
      </c>
      <c r="U471" s="34">
        <v>0</v>
      </c>
      <c r="V471" s="34">
        <v>235378540</v>
      </c>
      <c r="W471" s="34">
        <v>2019530</v>
      </c>
      <c r="X471" s="34">
        <v>141446712</v>
      </c>
      <c r="Y471" s="34">
        <v>45217513</v>
      </c>
      <c r="Z471" s="34">
        <v>45217513</v>
      </c>
      <c r="AA471" s="34">
        <v>45217513</v>
      </c>
    </row>
    <row r="472" spans="1:27" ht="22.5" x14ac:dyDescent="0.25">
      <c r="A472" s="31" t="s">
        <v>129</v>
      </c>
      <c r="B472" s="32" t="s">
        <v>130</v>
      </c>
      <c r="C472" s="33" t="s">
        <v>44</v>
      </c>
      <c r="D472" s="31" t="s">
        <v>26</v>
      </c>
      <c r="E472" s="31" t="s">
        <v>215</v>
      </c>
      <c r="F472" s="31" t="s">
        <v>204</v>
      </c>
      <c r="G472" s="31"/>
      <c r="H472" s="31"/>
      <c r="I472" s="31"/>
      <c r="J472" s="31"/>
      <c r="K472" s="31"/>
      <c r="L472" s="31"/>
      <c r="M472" s="31" t="s">
        <v>27</v>
      </c>
      <c r="N472" s="31" t="s">
        <v>205</v>
      </c>
      <c r="O472" s="31" t="s">
        <v>28</v>
      </c>
      <c r="P472" s="32" t="s">
        <v>45</v>
      </c>
      <c r="Q472" s="34">
        <v>0</v>
      </c>
      <c r="R472" s="34">
        <v>11920200</v>
      </c>
      <c r="S472" s="34">
        <v>947680</v>
      </c>
      <c r="T472" s="34">
        <v>10972520</v>
      </c>
      <c r="U472" s="34">
        <v>0</v>
      </c>
      <c r="V472" s="34">
        <v>10972520</v>
      </c>
      <c r="W472" s="34">
        <v>0</v>
      </c>
      <c r="X472" s="34">
        <v>10972520</v>
      </c>
      <c r="Y472" s="34">
        <v>10972520</v>
      </c>
      <c r="Z472" s="34">
        <v>10972520</v>
      </c>
      <c r="AA472" s="34">
        <v>10972520</v>
      </c>
    </row>
    <row r="473" spans="1:27" ht="78.75" x14ac:dyDescent="0.25">
      <c r="A473" s="31" t="s">
        <v>129</v>
      </c>
      <c r="B473" s="32" t="s">
        <v>130</v>
      </c>
      <c r="C473" s="33" t="s">
        <v>50</v>
      </c>
      <c r="D473" s="31" t="s">
        <v>51</v>
      </c>
      <c r="E473" s="31" t="s">
        <v>216</v>
      </c>
      <c r="F473" s="31" t="s">
        <v>217</v>
      </c>
      <c r="G473" s="31" t="s">
        <v>218</v>
      </c>
      <c r="H473" s="31" t="s">
        <v>219</v>
      </c>
      <c r="I473" s="31"/>
      <c r="J473" s="31"/>
      <c r="K473" s="31"/>
      <c r="L473" s="31"/>
      <c r="M473" s="31" t="s">
        <v>27</v>
      </c>
      <c r="N473" s="31" t="s">
        <v>205</v>
      </c>
      <c r="O473" s="31" t="s">
        <v>28</v>
      </c>
      <c r="P473" s="32" t="s">
        <v>52</v>
      </c>
      <c r="Q473" s="34">
        <v>314373336</v>
      </c>
      <c r="R473" s="34">
        <v>0</v>
      </c>
      <c r="S473" s="34">
        <v>55331589</v>
      </c>
      <c r="T473" s="34">
        <v>259041747</v>
      </c>
      <c r="U473" s="34">
        <v>0</v>
      </c>
      <c r="V473" s="34">
        <v>259041747</v>
      </c>
      <c r="W473" s="34">
        <v>0</v>
      </c>
      <c r="X473" s="34">
        <v>259041747</v>
      </c>
      <c r="Y473" s="34">
        <v>259041747</v>
      </c>
      <c r="Z473" s="34">
        <v>259041747</v>
      </c>
      <c r="AA473" s="34">
        <v>259041747</v>
      </c>
    </row>
    <row r="474" spans="1:27" ht="78.75" x14ac:dyDescent="0.25">
      <c r="A474" s="31" t="s">
        <v>129</v>
      </c>
      <c r="B474" s="32" t="s">
        <v>130</v>
      </c>
      <c r="C474" s="33" t="s">
        <v>53</v>
      </c>
      <c r="D474" s="31" t="s">
        <v>51</v>
      </c>
      <c r="E474" s="31" t="s">
        <v>216</v>
      </c>
      <c r="F474" s="31" t="s">
        <v>217</v>
      </c>
      <c r="G474" s="31" t="s">
        <v>220</v>
      </c>
      <c r="H474" s="31" t="s">
        <v>219</v>
      </c>
      <c r="I474" s="31"/>
      <c r="J474" s="31"/>
      <c r="K474" s="31"/>
      <c r="L474" s="31"/>
      <c r="M474" s="31" t="s">
        <v>27</v>
      </c>
      <c r="N474" s="31" t="s">
        <v>205</v>
      </c>
      <c r="O474" s="31" t="s">
        <v>28</v>
      </c>
      <c r="P474" s="32" t="s">
        <v>52</v>
      </c>
      <c r="Q474" s="34">
        <v>381643248</v>
      </c>
      <c r="R474" s="34">
        <v>0</v>
      </c>
      <c r="S474" s="34">
        <v>58395940</v>
      </c>
      <c r="T474" s="34">
        <v>323247308</v>
      </c>
      <c r="U474" s="34">
        <v>0</v>
      </c>
      <c r="V474" s="34">
        <v>323247308</v>
      </c>
      <c r="W474" s="34">
        <v>0</v>
      </c>
      <c r="X474" s="34">
        <v>323247308</v>
      </c>
      <c r="Y474" s="34">
        <v>216603454</v>
      </c>
      <c r="Z474" s="34">
        <v>216603454</v>
      </c>
      <c r="AA474" s="34">
        <v>216603454</v>
      </c>
    </row>
    <row r="475" spans="1:27" ht="56.25" x14ac:dyDescent="0.25">
      <c r="A475" s="31" t="s">
        <v>129</v>
      </c>
      <c r="B475" s="32" t="s">
        <v>130</v>
      </c>
      <c r="C475" s="33" t="s">
        <v>54</v>
      </c>
      <c r="D475" s="31" t="s">
        <v>51</v>
      </c>
      <c r="E475" s="31" t="s">
        <v>216</v>
      </c>
      <c r="F475" s="31" t="s">
        <v>217</v>
      </c>
      <c r="G475" s="31" t="s">
        <v>221</v>
      </c>
      <c r="H475" s="31" t="s">
        <v>222</v>
      </c>
      <c r="I475" s="31"/>
      <c r="J475" s="31"/>
      <c r="K475" s="31"/>
      <c r="L475" s="31"/>
      <c r="M475" s="31" t="s">
        <v>27</v>
      </c>
      <c r="N475" s="31" t="s">
        <v>205</v>
      </c>
      <c r="O475" s="31" t="s">
        <v>28</v>
      </c>
      <c r="P475" s="32" t="s">
        <v>55</v>
      </c>
      <c r="Q475" s="34">
        <v>68550000</v>
      </c>
      <c r="R475" s="34">
        <v>5003500</v>
      </c>
      <c r="S475" s="34">
        <v>2850000</v>
      </c>
      <c r="T475" s="34">
        <v>70703500</v>
      </c>
      <c r="U475" s="34">
        <v>0</v>
      </c>
      <c r="V475" s="34">
        <v>70703500</v>
      </c>
      <c r="W475" s="34">
        <v>0</v>
      </c>
      <c r="X475" s="34">
        <v>66661165.600000001</v>
      </c>
      <c r="Y475" s="34">
        <v>49561165.600000001</v>
      </c>
      <c r="Z475" s="34">
        <v>49561165.600000001</v>
      </c>
      <c r="AA475" s="34">
        <v>49561165.600000001</v>
      </c>
    </row>
    <row r="476" spans="1:27" ht="56.25" x14ac:dyDescent="0.25">
      <c r="A476" s="31" t="s">
        <v>129</v>
      </c>
      <c r="B476" s="32" t="s">
        <v>130</v>
      </c>
      <c r="C476" s="33" t="s">
        <v>56</v>
      </c>
      <c r="D476" s="31" t="s">
        <v>51</v>
      </c>
      <c r="E476" s="31" t="s">
        <v>216</v>
      </c>
      <c r="F476" s="31" t="s">
        <v>217</v>
      </c>
      <c r="G476" s="31" t="s">
        <v>223</v>
      </c>
      <c r="H476" s="31" t="s">
        <v>57</v>
      </c>
      <c r="I476" s="31"/>
      <c r="J476" s="31"/>
      <c r="K476" s="31"/>
      <c r="L476" s="31"/>
      <c r="M476" s="31" t="s">
        <v>27</v>
      </c>
      <c r="N476" s="31" t="s">
        <v>205</v>
      </c>
      <c r="O476" s="31" t="s">
        <v>28</v>
      </c>
      <c r="P476" s="32" t="s">
        <v>58</v>
      </c>
      <c r="Q476" s="34">
        <v>82052482</v>
      </c>
      <c r="R476" s="34">
        <v>2772025802</v>
      </c>
      <c r="S476" s="34">
        <v>2718764298</v>
      </c>
      <c r="T476" s="34">
        <v>135313986</v>
      </c>
      <c r="U476" s="34">
        <v>0</v>
      </c>
      <c r="V476" s="34">
        <v>135313986</v>
      </c>
      <c r="W476" s="34">
        <v>0</v>
      </c>
      <c r="X476" s="34">
        <v>133823096</v>
      </c>
      <c r="Y476" s="34">
        <v>63401608</v>
      </c>
      <c r="Z476" s="34">
        <v>63401608</v>
      </c>
      <c r="AA476" s="34">
        <v>63401608</v>
      </c>
    </row>
    <row r="477" spans="1:27" ht="90" x14ac:dyDescent="0.25">
      <c r="A477" s="31" t="s">
        <v>129</v>
      </c>
      <c r="B477" s="32" t="s">
        <v>130</v>
      </c>
      <c r="C477" s="33" t="s">
        <v>62</v>
      </c>
      <c r="D477" s="31" t="s">
        <v>51</v>
      </c>
      <c r="E477" s="31" t="s">
        <v>216</v>
      </c>
      <c r="F477" s="31" t="s">
        <v>217</v>
      </c>
      <c r="G477" s="31" t="s">
        <v>226</v>
      </c>
      <c r="H477" s="31" t="s">
        <v>227</v>
      </c>
      <c r="I477" s="31"/>
      <c r="J477" s="31"/>
      <c r="K477" s="31"/>
      <c r="L477" s="31"/>
      <c r="M477" s="31" t="s">
        <v>60</v>
      </c>
      <c r="N477" s="31" t="s">
        <v>212</v>
      </c>
      <c r="O477" s="31" t="s">
        <v>28</v>
      </c>
      <c r="P477" s="32" t="s">
        <v>63</v>
      </c>
      <c r="Q477" s="34">
        <v>0</v>
      </c>
      <c r="R477" s="34">
        <v>22114997819</v>
      </c>
      <c r="S477" s="34">
        <v>3701025354</v>
      </c>
      <c r="T477" s="34">
        <v>18413972465</v>
      </c>
      <c r="U477" s="34">
        <v>0</v>
      </c>
      <c r="V477" s="34">
        <v>18404972388</v>
      </c>
      <c r="W477" s="34">
        <v>9000077</v>
      </c>
      <c r="X477" s="34">
        <v>18392983605</v>
      </c>
      <c r="Y477" s="34">
        <v>13223731416</v>
      </c>
      <c r="Z477" s="34">
        <v>13223731416</v>
      </c>
      <c r="AA477" s="34">
        <v>13223731416</v>
      </c>
    </row>
    <row r="478" spans="1:27" ht="90" x14ac:dyDescent="0.25">
      <c r="A478" s="31" t="s">
        <v>129</v>
      </c>
      <c r="B478" s="32" t="s">
        <v>130</v>
      </c>
      <c r="C478" s="33" t="s">
        <v>62</v>
      </c>
      <c r="D478" s="31" t="s">
        <v>51</v>
      </c>
      <c r="E478" s="31" t="s">
        <v>216</v>
      </c>
      <c r="F478" s="31" t="s">
        <v>217</v>
      </c>
      <c r="G478" s="31" t="s">
        <v>226</v>
      </c>
      <c r="H478" s="31" t="s">
        <v>227</v>
      </c>
      <c r="I478" s="31"/>
      <c r="J478" s="31"/>
      <c r="K478" s="31"/>
      <c r="L478" s="31"/>
      <c r="M478" s="31" t="s">
        <v>27</v>
      </c>
      <c r="N478" s="31" t="s">
        <v>228</v>
      </c>
      <c r="O478" s="31" t="s">
        <v>28</v>
      </c>
      <c r="P478" s="32" t="s">
        <v>63</v>
      </c>
      <c r="Q478" s="34">
        <v>0</v>
      </c>
      <c r="R478" s="34">
        <v>6000000</v>
      </c>
      <c r="S478" s="34">
        <v>6000000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</row>
    <row r="479" spans="1:27" ht="56.25" x14ac:dyDescent="0.25">
      <c r="A479" s="31" t="s">
        <v>129</v>
      </c>
      <c r="B479" s="32" t="s">
        <v>130</v>
      </c>
      <c r="C479" s="33" t="s">
        <v>64</v>
      </c>
      <c r="D479" s="31" t="s">
        <v>51</v>
      </c>
      <c r="E479" s="31" t="s">
        <v>216</v>
      </c>
      <c r="F479" s="31" t="s">
        <v>217</v>
      </c>
      <c r="G479" s="31" t="s">
        <v>226</v>
      </c>
      <c r="H479" s="31" t="s">
        <v>230</v>
      </c>
      <c r="I479" s="31"/>
      <c r="J479" s="31"/>
      <c r="K479" s="31"/>
      <c r="L479" s="31"/>
      <c r="M479" s="31" t="s">
        <v>27</v>
      </c>
      <c r="N479" s="31" t="s">
        <v>205</v>
      </c>
      <c r="O479" s="31" t="s">
        <v>28</v>
      </c>
      <c r="P479" s="32" t="s">
        <v>65</v>
      </c>
      <c r="Q479" s="34">
        <v>745841098</v>
      </c>
      <c r="R479" s="34">
        <v>1820586647</v>
      </c>
      <c r="S479" s="34">
        <v>722560484</v>
      </c>
      <c r="T479" s="34">
        <v>1843867261</v>
      </c>
      <c r="U479" s="34">
        <v>0</v>
      </c>
      <c r="V479" s="34">
        <v>1801877946</v>
      </c>
      <c r="W479" s="34">
        <v>41989315</v>
      </c>
      <c r="X479" s="34">
        <v>1746435500</v>
      </c>
      <c r="Y479" s="34">
        <v>605009142</v>
      </c>
      <c r="Z479" s="34">
        <v>605009142</v>
      </c>
      <c r="AA479" s="34">
        <v>605009142</v>
      </c>
    </row>
    <row r="480" spans="1:27" ht="45" x14ac:dyDescent="0.25">
      <c r="A480" s="31" t="s">
        <v>129</v>
      </c>
      <c r="B480" s="32" t="s">
        <v>130</v>
      </c>
      <c r="C480" s="33" t="s">
        <v>66</v>
      </c>
      <c r="D480" s="31" t="s">
        <v>51</v>
      </c>
      <c r="E480" s="31" t="s">
        <v>216</v>
      </c>
      <c r="F480" s="31" t="s">
        <v>217</v>
      </c>
      <c r="G480" s="31" t="s">
        <v>212</v>
      </c>
      <c r="H480" s="31" t="s">
        <v>231</v>
      </c>
      <c r="I480" s="31"/>
      <c r="J480" s="31"/>
      <c r="K480" s="31"/>
      <c r="L480" s="31"/>
      <c r="M480" s="31" t="s">
        <v>60</v>
      </c>
      <c r="N480" s="31" t="s">
        <v>232</v>
      </c>
      <c r="O480" s="31" t="s">
        <v>28</v>
      </c>
      <c r="P480" s="32" t="s">
        <v>67</v>
      </c>
      <c r="Q480" s="34">
        <v>0</v>
      </c>
      <c r="R480" s="34">
        <v>1376079595</v>
      </c>
      <c r="S480" s="34">
        <v>0</v>
      </c>
      <c r="T480" s="34">
        <v>1376079595</v>
      </c>
      <c r="U480" s="34">
        <v>0</v>
      </c>
      <c r="V480" s="34">
        <v>1234383471</v>
      </c>
      <c r="W480" s="34">
        <v>141696124</v>
      </c>
      <c r="X480" s="34">
        <v>1089414750</v>
      </c>
      <c r="Y480" s="34">
        <v>477043501</v>
      </c>
      <c r="Z480" s="34">
        <v>477043501</v>
      </c>
      <c r="AA480" s="34">
        <v>477043501</v>
      </c>
    </row>
    <row r="481" spans="1:27" ht="45" x14ac:dyDescent="0.25">
      <c r="A481" s="31" t="s">
        <v>129</v>
      </c>
      <c r="B481" s="32" t="s">
        <v>130</v>
      </c>
      <c r="C481" s="33" t="s">
        <v>66</v>
      </c>
      <c r="D481" s="31" t="s">
        <v>51</v>
      </c>
      <c r="E481" s="31" t="s">
        <v>216</v>
      </c>
      <c r="F481" s="31" t="s">
        <v>217</v>
      </c>
      <c r="G481" s="31" t="s">
        <v>212</v>
      </c>
      <c r="H481" s="31" t="s">
        <v>231</v>
      </c>
      <c r="I481" s="31"/>
      <c r="J481" s="31"/>
      <c r="K481" s="31"/>
      <c r="L481" s="31"/>
      <c r="M481" s="31" t="s">
        <v>27</v>
      </c>
      <c r="N481" s="31" t="s">
        <v>229</v>
      </c>
      <c r="O481" s="31" t="s">
        <v>28</v>
      </c>
      <c r="P481" s="32" t="s">
        <v>67</v>
      </c>
      <c r="Q481" s="34">
        <v>359665</v>
      </c>
      <c r="R481" s="34">
        <v>541134497</v>
      </c>
      <c r="S481" s="34">
        <v>0</v>
      </c>
      <c r="T481" s="34">
        <v>541494162</v>
      </c>
      <c r="U481" s="34">
        <v>0</v>
      </c>
      <c r="V481" s="34">
        <v>423172581</v>
      </c>
      <c r="W481" s="34">
        <v>118321581</v>
      </c>
      <c r="X481" s="34">
        <v>274727423</v>
      </c>
      <c r="Y481" s="34">
        <v>89461665</v>
      </c>
      <c r="Z481" s="34">
        <v>89461665</v>
      </c>
      <c r="AA481" s="34">
        <v>89461665</v>
      </c>
    </row>
    <row r="482" spans="1:27" ht="45" x14ac:dyDescent="0.25">
      <c r="A482" s="31" t="s">
        <v>129</v>
      </c>
      <c r="B482" s="32" t="s">
        <v>130</v>
      </c>
      <c r="C482" s="33" t="s">
        <v>66</v>
      </c>
      <c r="D482" s="31" t="s">
        <v>51</v>
      </c>
      <c r="E482" s="31" t="s">
        <v>216</v>
      </c>
      <c r="F482" s="31" t="s">
        <v>217</v>
      </c>
      <c r="G482" s="31" t="s">
        <v>212</v>
      </c>
      <c r="H482" s="31" t="s">
        <v>231</v>
      </c>
      <c r="I482" s="31"/>
      <c r="J482" s="31"/>
      <c r="K482" s="31"/>
      <c r="L482" s="31"/>
      <c r="M482" s="31" t="s">
        <v>27</v>
      </c>
      <c r="N482" s="31" t="s">
        <v>205</v>
      </c>
      <c r="O482" s="31" t="s">
        <v>28</v>
      </c>
      <c r="P482" s="32" t="s">
        <v>67</v>
      </c>
      <c r="Q482" s="34">
        <v>1420288214</v>
      </c>
      <c r="R482" s="34">
        <v>1175766529</v>
      </c>
      <c r="S482" s="34">
        <v>0</v>
      </c>
      <c r="T482" s="34">
        <v>2596054743</v>
      </c>
      <c r="U482" s="34">
        <v>0</v>
      </c>
      <c r="V482" s="34">
        <v>2543359530</v>
      </c>
      <c r="W482" s="34">
        <v>52695213</v>
      </c>
      <c r="X482" s="34">
        <v>2450785448.2399998</v>
      </c>
      <c r="Y482" s="34">
        <v>1692465864.25</v>
      </c>
      <c r="Z482" s="34">
        <v>1692465864.25</v>
      </c>
      <c r="AA482" s="34">
        <v>1692163634.25</v>
      </c>
    </row>
    <row r="483" spans="1:27" ht="56.25" x14ac:dyDescent="0.25">
      <c r="A483" s="31" t="s">
        <v>129</v>
      </c>
      <c r="B483" s="32" t="s">
        <v>130</v>
      </c>
      <c r="C483" s="33" t="s">
        <v>68</v>
      </c>
      <c r="D483" s="31" t="s">
        <v>51</v>
      </c>
      <c r="E483" s="31" t="s">
        <v>233</v>
      </c>
      <c r="F483" s="31" t="s">
        <v>217</v>
      </c>
      <c r="G483" s="31" t="s">
        <v>218</v>
      </c>
      <c r="H483" s="31" t="s">
        <v>230</v>
      </c>
      <c r="I483" s="31"/>
      <c r="J483" s="31"/>
      <c r="K483" s="31"/>
      <c r="L483" s="31"/>
      <c r="M483" s="31" t="s">
        <v>27</v>
      </c>
      <c r="N483" s="31" t="s">
        <v>205</v>
      </c>
      <c r="O483" s="31" t="s">
        <v>28</v>
      </c>
      <c r="P483" s="32" t="s">
        <v>65</v>
      </c>
      <c r="Q483" s="34">
        <v>65074714</v>
      </c>
      <c r="R483" s="34">
        <v>1833</v>
      </c>
      <c r="S483" s="34">
        <v>6734448</v>
      </c>
      <c r="T483" s="34">
        <v>58342099</v>
      </c>
      <c r="U483" s="34">
        <v>0</v>
      </c>
      <c r="V483" s="34">
        <v>58342099</v>
      </c>
      <c r="W483" s="34">
        <v>0</v>
      </c>
      <c r="X483" s="34">
        <v>57431986.770000003</v>
      </c>
      <c r="Y483" s="34">
        <v>44473156.770000003</v>
      </c>
      <c r="Z483" s="34">
        <v>44473156.770000003</v>
      </c>
      <c r="AA483" s="34">
        <v>44473156.770000003</v>
      </c>
    </row>
    <row r="484" spans="1:27" ht="45" x14ac:dyDescent="0.25">
      <c r="A484" s="31" t="s">
        <v>129</v>
      </c>
      <c r="B484" s="32" t="s">
        <v>130</v>
      </c>
      <c r="C484" s="33" t="s">
        <v>69</v>
      </c>
      <c r="D484" s="31" t="s">
        <v>51</v>
      </c>
      <c r="E484" s="31" t="s">
        <v>233</v>
      </c>
      <c r="F484" s="31" t="s">
        <v>217</v>
      </c>
      <c r="G484" s="31" t="s">
        <v>220</v>
      </c>
      <c r="H484" s="31" t="s">
        <v>70</v>
      </c>
      <c r="I484" s="31"/>
      <c r="J484" s="31"/>
      <c r="K484" s="31"/>
      <c r="L484" s="31"/>
      <c r="M484" s="31" t="s">
        <v>27</v>
      </c>
      <c r="N484" s="31" t="s">
        <v>205</v>
      </c>
      <c r="O484" s="31" t="s">
        <v>28</v>
      </c>
      <c r="P484" s="32" t="s">
        <v>71</v>
      </c>
      <c r="Q484" s="34">
        <v>1235960668</v>
      </c>
      <c r="R484" s="34">
        <v>339820185</v>
      </c>
      <c r="S484" s="34">
        <v>81947503</v>
      </c>
      <c r="T484" s="34">
        <v>1493833350</v>
      </c>
      <c r="U484" s="34">
        <v>0</v>
      </c>
      <c r="V484" s="34">
        <v>1418189884</v>
      </c>
      <c r="W484" s="34">
        <v>75643466</v>
      </c>
      <c r="X484" s="34">
        <v>1317229797.1600001</v>
      </c>
      <c r="Y484" s="34">
        <v>815784997.65999997</v>
      </c>
      <c r="Z484" s="34">
        <v>815784997.65999997</v>
      </c>
      <c r="AA484" s="34">
        <v>815784997.65999997</v>
      </c>
    </row>
    <row r="485" spans="1:27" ht="33.950000000000003" customHeight="1" x14ac:dyDescent="0.25">
      <c r="A485" s="31" t="s">
        <v>131</v>
      </c>
      <c r="B485" s="32" t="s">
        <v>132</v>
      </c>
      <c r="C485" s="33" t="s">
        <v>34</v>
      </c>
      <c r="D485" s="31" t="s">
        <v>26</v>
      </c>
      <c r="E485" s="31" t="s">
        <v>206</v>
      </c>
      <c r="F485" s="31"/>
      <c r="G485" s="31"/>
      <c r="H485" s="31"/>
      <c r="I485" s="31"/>
      <c r="J485" s="31"/>
      <c r="K485" s="31"/>
      <c r="L485" s="31"/>
      <c r="M485" s="31" t="s">
        <v>27</v>
      </c>
      <c r="N485" s="31" t="s">
        <v>205</v>
      </c>
      <c r="O485" s="31" t="s">
        <v>28</v>
      </c>
      <c r="P485" s="32" t="s">
        <v>35</v>
      </c>
      <c r="Q485" s="34">
        <v>77989035</v>
      </c>
      <c r="R485" s="34">
        <v>73542575</v>
      </c>
      <c r="S485" s="34">
        <v>578481</v>
      </c>
      <c r="T485" s="34">
        <v>150953129</v>
      </c>
      <c r="U485" s="34">
        <v>0</v>
      </c>
      <c r="V485" s="34">
        <v>121113010</v>
      </c>
      <c r="W485" s="34">
        <v>29840119</v>
      </c>
      <c r="X485" s="34">
        <v>121113010</v>
      </c>
      <c r="Y485" s="34">
        <v>80311059</v>
      </c>
      <c r="Z485" s="34">
        <v>80311059</v>
      </c>
      <c r="AA485" s="34">
        <v>80311059</v>
      </c>
    </row>
    <row r="486" spans="1:27" ht="22.5" x14ac:dyDescent="0.25">
      <c r="A486" s="31" t="s">
        <v>131</v>
      </c>
      <c r="B486" s="32" t="s">
        <v>132</v>
      </c>
      <c r="C486" s="33" t="s">
        <v>44</v>
      </c>
      <c r="D486" s="31" t="s">
        <v>26</v>
      </c>
      <c r="E486" s="31" t="s">
        <v>215</v>
      </c>
      <c r="F486" s="31" t="s">
        <v>204</v>
      </c>
      <c r="G486" s="31"/>
      <c r="H486" s="31"/>
      <c r="I486" s="31"/>
      <c r="J486" s="31"/>
      <c r="K486" s="31"/>
      <c r="L486" s="31"/>
      <c r="M486" s="31" t="s">
        <v>27</v>
      </c>
      <c r="N486" s="31" t="s">
        <v>205</v>
      </c>
      <c r="O486" s="31" t="s">
        <v>28</v>
      </c>
      <c r="P486" s="32" t="s">
        <v>45</v>
      </c>
      <c r="Q486" s="34">
        <v>0</v>
      </c>
      <c r="R486" s="34">
        <v>2288883</v>
      </c>
      <c r="S486" s="34">
        <v>271138</v>
      </c>
      <c r="T486" s="34">
        <v>2017745</v>
      </c>
      <c r="U486" s="34">
        <v>0</v>
      </c>
      <c r="V486" s="34">
        <v>2017745</v>
      </c>
      <c r="W486" s="34">
        <v>0</v>
      </c>
      <c r="X486" s="34">
        <v>2017745</v>
      </c>
      <c r="Y486" s="34">
        <v>2017745</v>
      </c>
      <c r="Z486" s="34">
        <v>2017745</v>
      </c>
      <c r="AA486" s="34">
        <v>2017745</v>
      </c>
    </row>
    <row r="487" spans="1:27" ht="78.75" x14ac:dyDescent="0.25">
      <c r="A487" s="31" t="s">
        <v>131</v>
      </c>
      <c r="B487" s="32" t="s">
        <v>132</v>
      </c>
      <c r="C487" s="33" t="s">
        <v>50</v>
      </c>
      <c r="D487" s="31" t="s">
        <v>51</v>
      </c>
      <c r="E487" s="31" t="s">
        <v>216</v>
      </c>
      <c r="F487" s="31" t="s">
        <v>217</v>
      </c>
      <c r="G487" s="31" t="s">
        <v>218</v>
      </c>
      <c r="H487" s="31" t="s">
        <v>219</v>
      </c>
      <c r="I487" s="31"/>
      <c r="J487" s="31"/>
      <c r="K487" s="31"/>
      <c r="L487" s="31"/>
      <c r="M487" s="31" t="s">
        <v>27</v>
      </c>
      <c r="N487" s="31" t="s">
        <v>205</v>
      </c>
      <c r="O487" s="31" t="s">
        <v>28</v>
      </c>
      <c r="P487" s="32" t="s">
        <v>52</v>
      </c>
      <c r="Q487" s="34">
        <v>100595664</v>
      </c>
      <c r="R487" s="34">
        <v>0</v>
      </c>
      <c r="S487" s="34">
        <v>21255795</v>
      </c>
      <c r="T487" s="34">
        <v>79339869</v>
      </c>
      <c r="U487" s="34">
        <v>0</v>
      </c>
      <c r="V487" s="34">
        <v>79339869</v>
      </c>
      <c r="W487" s="34">
        <v>0</v>
      </c>
      <c r="X487" s="34">
        <v>79339869</v>
      </c>
      <c r="Y487" s="34">
        <v>79339869</v>
      </c>
      <c r="Z487" s="34">
        <v>79339869</v>
      </c>
      <c r="AA487" s="34">
        <v>79339869</v>
      </c>
    </row>
    <row r="488" spans="1:27" ht="56.25" x14ac:dyDescent="0.25">
      <c r="A488" s="31" t="s">
        <v>131</v>
      </c>
      <c r="B488" s="32" t="s">
        <v>132</v>
      </c>
      <c r="C488" s="33" t="s">
        <v>54</v>
      </c>
      <c r="D488" s="31" t="s">
        <v>51</v>
      </c>
      <c r="E488" s="31" t="s">
        <v>216</v>
      </c>
      <c r="F488" s="31" t="s">
        <v>217</v>
      </c>
      <c r="G488" s="31" t="s">
        <v>221</v>
      </c>
      <c r="H488" s="31" t="s">
        <v>222</v>
      </c>
      <c r="I488" s="31"/>
      <c r="J488" s="31"/>
      <c r="K488" s="31"/>
      <c r="L488" s="31"/>
      <c r="M488" s="31" t="s">
        <v>27</v>
      </c>
      <c r="N488" s="31" t="s">
        <v>205</v>
      </c>
      <c r="O488" s="31" t="s">
        <v>28</v>
      </c>
      <c r="P488" s="32" t="s">
        <v>55</v>
      </c>
      <c r="Q488" s="34">
        <v>68550000</v>
      </c>
      <c r="R488" s="34">
        <v>7962000</v>
      </c>
      <c r="S488" s="34">
        <v>2850000</v>
      </c>
      <c r="T488" s="34">
        <v>73662000</v>
      </c>
      <c r="U488" s="34">
        <v>0</v>
      </c>
      <c r="V488" s="34">
        <v>69412293</v>
      </c>
      <c r="W488" s="34">
        <v>4249707</v>
      </c>
      <c r="X488" s="34">
        <v>69412293</v>
      </c>
      <c r="Y488" s="34">
        <v>50175760</v>
      </c>
      <c r="Z488" s="34">
        <v>50175760</v>
      </c>
      <c r="AA488" s="34">
        <v>50175760</v>
      </c>
    </row>
    <row r="489" spans="1:27" ht="56.25" x14ac:dyDescent="0.25">
      <c r="A489" s="31" t="s">
        <v>131</v>
      </c>
      <c r="B489" s="32" t="s">
        <v>132</v>
      </c>
      <c r="C489" s="33" t="s">
        <v>56</v>
      </c>
      <c r="D489" s="31" t="s">
        <v>51</v>
      </c>
      <c r="E489" s="31" t="s">
        <v>216</v>
      </c>
      <c r="F489" s="31" t="s">
        <v>217</v>
      </c>
      <c r="G489" s="31" t="s">
        <v>223</v>
      </c>
      <c r="H489" s="31" t="s">
        <v>57</v>
      </c>
      <c r="I489" s="31"/>
      <c r="J489" s="31"/>
      <c r="K489" s="31"/>
      <c r="L489" s="31"/>
      <c r="M489" s="31" t="s">
        <v>27</v>
      </c>
      <c r="N489" s="31" t="s">
        <v>205</v>
      </c>
      <c r="O489" s="31" t="s">
        <v>28</v>
      </c>
      <c r="P489" s="32" t="s">
        <v>58</v>
      </c>
      <c r="Q489" s="34">
        <v>56786719</v>
      </c>
      <c r="R489" s="34">
        <v>1881919221</v>
      </c>
      <c r="S489" s="34">
        <v>153864396</v>
      </c>
      <c r="T489" s="34">
        <v>1784841544</v>
      </c>
      <c r="U489" s="34">
        <v>0</v>
      </c>
      <c r="V489" s="34">
        <v>1781462205</v>
      </c>
      <c r="W489" s="34">
        <v>3379339</v>
      </c>
      <c r="X489" s="34">
        <v>1781462205</v>
      </c>
      <c r="Y489" s="34">
        <v>542728005</v>
      </c>
      <c r="Z489" s="34">
        <v>542728005</v>
      </c>
      <c r="AA489" s="34">
        <v>542728005</v>
      </c>
    </row>
    <row r="490" spans="1:27" ht="90" x14ac:dyDescent="0.25">
      <c r="A490" s="31" t="s">
        <v>131</v>
      </c>
      <c r="B490" s="32" t="s">
        <v>132</v>
      </c>
      <c r="C490" s="33" t="s">
        <v>62</v>
      </c>
      <c r="D490" s="31" t="s">
        <v>51</v>
      </c>
      <c r="E490" s="31" t="s">
        <v>216</v>
      </c>
      <c r="F490" s="31" t="s">
        <v>217</v>
      </c>
      <c r="G490" s="31" t="s">
        <v>226</v>
      </c>
      <c r="H490" s="31" t="s">
        <v>227</v>
      </c>
      <c r="I490" s="31"/>
      <c r="J490" s="31"/>
      <c r="K490" s="31"/>
      <c r="L490" s="31"/>
      <c r="M490" s="31" t="s">
        <v>60</v>
      </c>
      <c r="N490" s="31" t="s">
        <v>212</v>
      </c>
      <c r="O490" s="31" t="s">
        <v>28</v>
      </c>
      <c r="P490" s="32" t="s">
        <v>63</v>
      </c>
      <c r="Q490" s="34">
        <v>0</v>
      </c>
      <c r="R490" s="34">
        <v>16147196957</v>
      </c>
      <c r="S490" s="34">
        <v>641247540</v>
      </c>
      <c r="T490" s="34">
        <v>15505949417</v>
      </c>
      <c r="U490" s="34">
        <v>0</v>
      </c>
      <c r="V490" s="34">
        <v>15467202975</v>
      </c>
      <c r="W490" s="34">
        <v>38746442</v>
      </c>
      <c r="X490" s="34">
        <v>15462415975</v>
      </c>
      <c r="Y490" s="34">
        <v>14466047765</v>
      </c>
      <c r="Z490" s="34">
        <v>14466047765</v>
      </c>
      <c r="AA490" s="34">
        <v>14466047765</v>
      </c>
    </row>
    <row r="491" spans="1:27" ht="90" x14ac:dyDescent="0.25">
      <c r="A491" s="31" t="s">
        <v>131</v>
      </c>
      <c r="B491" s="32" t="s">
        <v>132</v>
      </c>
      <c r="C491" s="33" t="s">
        <v>62</v>
      </c>
      <c r="D491" s="31" t="s">
        <v>51</v>
      </c>
      <c r="E491" s="31" t="s">
        <v>216</v>
      </c>
      <c r="F491" s="31" t="s">
        <v>217</v>
      </c>
      <c r="G491" s="31" t="s">
        <v>226</v>
      </c>
      <c r="H491" s="31" t="s">
        <v>227</v>
      </c>
      <c r="I491" s="31"/>
      <c r="J491" s="31"/>
      <c r="K491" s="31"/>
      <c r="L491" s="31"/>
      <c r="M491" s="31" t="s">
        <v>27</v>
      </c>
      <c r="N491" s="31" t="s">
        <v>228</v>
      </c>
      <c r="O491" s="31" t="s">
        <v>28</v>
      </c>
      <c r="P491" s="32" t="s">
        <v>63</v>
      </c>
      <c r="Q491" s="34">
        <v>0</v>
      </c>
      <c r="R491" s="34">
        <v>6000000</v>
      </c>
      <c r="S491" s="34">
        <v>6000000</v>
      </c>
      <c r="T491" s="34">
        <v>0</v>
      </c>
      <c r="U491" s="34">
        <v>0</v>
      </c>
      <c r="V491" s="34">
        <v>0</v>
      </c>
      <c r="W491" s="34">
        <v>0</v>
      </c>
      <c r="X491" s="34">
        <v>0</v>
      </c>
      <c r="Y491" s="34">
        <v>0</v>
      </c>
      <c r="Z491" s="34">
        <v>0</v>
      </c>
      <c r="AA491" s="34">
        <v>0</v>
      </c>
    </row>
    <row r="492" spans="1:27" ht="56.25" x14ac:dyDescent="0.25">
      <c r="A492" s="31" t="s">
        <v>131</v>
      </c>
      <c r="B492" s="32" t="s">
        <v>132</v>
      </c>
      <c r="C492" s="33" t="s">
        <v>64</v>
      </c>
      <c r="D492" s="31" t="s">
        <v>51</v>
      </c>
      <c r="E492" s="31" t="s">
        <v>216</v>
      </c>
      <c r="F492" s="31" t="s">
        <v>217</v>
      </c>
      <c r="G492" s="31" t="s">
        <v>226</v>
      </c>
      <c r="H492" s="31" t="s">
        <v>230</v>
      </c>
      <c r="I492" s="31"/>
      <c r="J492" s="31"/>
      <c r="K492" s="31"/>
      <c r="L492" s="31"/>
      <c r="M492" s="31" t="s">
        <v>27</v>
      </c>
      <c r="N492" s="31" t="s">
        <v>205</v>
      </c>
      <c r="O492" s="31" t="s">
        <v>28</v>
      </c>
      <c r="P492" s="32" t="s">
        <v>65</v>
      </c>
      <c r="Q492" s="34">
        <v>604283265</v>
      </c>
      <c r="R492" s="34">
        <v>1649274267</v>
      </c>
      <c r="S492" s="34">
        <v>307507685</v>
      </c>
      <c r="T492" s="34">
        <v>1946049847</v>
      </c>
      <c r="U492" s="34">
        <v>0</v>
      </c>
      <c r="V492" s="34">
        <v>1894244440</v>
      </c>
      <c r="W492" s="34">
        <v>51805407</v>
      </c>
      <c r="X492" s="34">
        <v>1884389492</v>
      </c>
      <c r="Y492" s="34">
        <v>942886785</v>
      </c>
      <c r="Z492" s="34">
        <v>942886785</v>
      </c>
      <c r="AA492" s="34">
        <v>942886785</v>
      </c>
    </row>
    <row r="493" spans="1:27" ht="45" x14ac:dyDescent="0.25">
      <c r="A493" s="31" t="s">
        <v>131</v>
      </c>
      <c r="B493" s="32" t="s">
        <v>132</v>
      </c>
      <c r="C493" s="33" t="s">
        <v>66</v>
      </c>
      <c r="D493" s="31" t="s">
        <v>51</v>
      </c>
      <c r="E493" s="31" t="s">
        <v>216</v>
      </c>
      <c r="F493" s="31" t="s">
        <v>217</v>
      </c>
      <c r="G493" s="31" t="s">
        <v>212</v>
      </c>
      <c r="H493" s="31" t="s">
        <v>231</v>
      </c>
      <c r="I493" s="31"/>
      <c r="J493" s="31"/>
      <c r="K493" s="31"/>
      <c r="L493" s="31"/>
      <c r="M493" s="31" t="s">
        <v>27</v>
      </c>
      <c r="N493" s="31" t="s">
        <v>229</v>
      </c>
      <c r="O493" s="31" t="s">
        <v>28</v>
      </c>
      <c r="P493" s="32" t="s">
        <v>67</v>
      </c>
      <c r="Q493" s="34">
        <v>1001599</v>
      </c>
      <c r="R493" s="34">
        <v>389936290</v>
      </c>
      <c r="S493" s="34">
        <v>22536550</v>
      </c>
      <c r="T493" s="34">
        <v>368401339</v>
      </c>
      <c r="U493" s="34">
        <v>0</v>
      </c>
      <c r="V493" s="34">
        <v>365207803</v>
      </c>
      <c r="W493" s="34">
        <v>3193536</v>
      </c>
      <c r="X493" s="34">
        <v>365207803</v>
      </c>
      <c r="Y493" s="34">
        <v>172921924</v>
      </c>
      <c r="Z493" s="34">
        <v>172921924</v>
      </c>
      <c r="AA493" s="34">
        <v>172921924</v>
      </c>
    </row>
    <row r="494" spans="1:27" ht="45" x14ac:dyDescent="0.25">
      <c r="A494" s="31" t="s">
        <v>131</v>
      </c>
      <c r="B494" s="32" t="s">
        <v>132</v>
      </c>
      <c r="C494" s="33" t="s">
        <v>66</v>
      </c>
      <c r="D494" s="31" t="s">
        <v>51</v>
      </c>
      <c r="E494" s="31" t="s">
        <v>216</v>
      </c>
      <c r="F494" s="31" t="s">
        <v>217</v>
      </c>
      <c r="G494" s="31" t="s">
        <v>212</v>
      </c>
      <c r="H494" s="31" t="s">
        <v>231</v>
      </c>
      <c r="I494" s="31"/>
      <c r="J494" s="31"/>
      <c r="K494" s="31"/>
      <c r="L494" s="31"/>
      <c r="M494" s="31" t="s">
        <v>27</v>
      </c>
      <c r="N494" s="31" t="s">
        <v>205</v>
      </c>
      <c r="O494" s="31" t="s">
        <v>28</v>
      </c>
      <c r="P494" s="32" t="s">
        <v>67</v>
      </c>
      <c r="Q494" s="34">
        <v>509122972</v>
      </c>
      <c r="R494" s="34">
        <v>76900000</v>
      </c>
      <c r="S494" s="34">
        <v>0</v>
      </c>
      <c r="T494" s="34">
        <v>586022972</v>
      </c>
      <c r="U494" s="34">
        <v>0</v>
      </c>
      <c r="V494" s="34">
        <v>558073316</v>
      </c>
      <c r="W494" s="34">
        <v>27949656</v>
      </c>
      <c r="X494" s="34">
        <v>541949074</v>
      </c>
      <c r="Y494" s="34">
        <v>427569534</v>
      </c>
      <c r="Z494" s="34">
        <v>427569534</v>
      </c>
      <c r="AA494" s="34">
        <v>427569534</v>
      </c>
    </row>
    <row r="495" spans="1:27" ht="56.25" x14ac:dyDescent="0.25">
      <c r="A495" s="31" t="s">
        <v>131</v>
      </c>
      <c r="B495" s="32" t="s">
        <v>132</v>
      </c>
      <c r="C495" s="33" t="s">
        <v>68</v>
      </c>
      <c r="D495" s="31" t="s">
        <v>51</v>
      </c>
      <c r="E495" s="31" t="s">
        <v>233</v>
      </c>
      <c r="F495" s="31" t="s">
        <v>217</v>
      </c>
      <c r="G495" s="31" t="s">
        <v>218</v>
      </c>
      <c r="H495" s="31" t="s">
        <v>230</v>
      </c>
      <c r="I495" s="31"/>
      <c r="J495" s="31"/>
      <c r="K495" s="31"/>
      <c r="L495" s="31"/>
      <c r="M495" s="31" t="s">
        <v>27</v>
      </c>
      <c r="N495" s="31" t="s">
        <v>205</v>
      </c>
      <c r="O495" s="31" t="s">
        <v>28</v>
      </c>
      <c r="P495" s="32" t="s">
        <v>65</v>
      </c>
      <c r="Q495" s="34">
        <v>63582284</v>
      </c>
      <c r="R495" s="34">
        <v>0</v>
      </c>
      <c r="S495" s="34">
        <v>2483976</v>
      </c>
      <c r="T495" s="34">
        <v>61098308</v>
      </c>
      <c r="U495" s="34">
        <v>0</v>
      </c>
      <c r="V495" s="34">
        <v>61098308</v>
      </c>
      <c r="W495" s="34">
        <v>0</v>
      </c>
      <c r="X495" s="34">
        <v>61098308</v>
      </c>
      <c r="Y495" s="34">
        <v>45390062</v>
      </c>
      <c r="Z495" s="34">
        <v>45390062</v>
      </c>
      <c r="AA495" s="34">
        <v>45390062</v>
      </c>
    </row>
    <row r="496" spans="1:27" ht="45" x14ac:dyDescent="0.25">
      <c r="A496" s="31" t="s">
        <v>131</v>
      </c>
      <c r="B496" s="32" t="s">
        <v>132</v>
      </c>
      <c r="C496" s="33" t="s">
        <v>69</v>
      </c>
      <c r="D496" s="31" t="s">
        <v>51</v>
      </c>
      <c r="E496" s="31" t="s">
        <v>233</v>
      </c>
      <c r="F496" s="31" t="s">
        <v>217</v>
      </c>
      <c r="G496" s="31" t="s">
        <v>220</v>
      </c>
      <c r="H496" s="31" t="s">
        <v>70</v>
      </c>
      <c r="I496" s="31"/>
      <c r="J496" s="31"/>
      <c r="K496" s="31"/>
      <c r="L496" s="31"/>
      <c r="M496" s="31" t="s">
        <v>27</v>
      </c>
      <c r="N496" s="31" t="s">
        <v>205</v>
      </c>
      <c r="O496" s="31" t="s">
        <v>28</v>
      </c>
      <c r="P496" s="32" t="s">
        <v>71</v>
      </c>
      <c r="Q496" s="34">
        <v>816192147</v>
      </c>
      <c r="R496" s="34">
        <v>239353098</v>
      </c>
      <c r="S496" s="34">
        <v>81087580</v>
      </c>
      <c r="T496" s="34">
        <v>974457665</v>
      </c>
      <c r="U496" s="34">
        <v>0</v>
      </c>
      <c r="V496" s="34">
        <v>949484725</v>
      </c>
      <c r="W496" s="34">
        <v>24972940</v>
      </c>
      <c r="X496" s="34">
        <v>924922703</v>
      </c>
      <c r="Y496" s="34">
        <v>482407327.69</v>
      </c>
      <c r="Z496" s="34">
        <v>482407327.69</v>
      </c>
      <c r="AA496" s="34">
        <v>482407327.69</v>
      </c>
    </row>
    <row r="497" spans="1:27" ht="22.5" x14ac:dyDescent="0.25">
      <c r="A497" s="31" t="s">
        <v>133</v>
      </c>
      <c r="B497" s="32" t="s">
        <v>134</v>
      </c>
      <c r="C497" s="33" t="s">
        <v>34</v>
      </c>
      <c r="D497" s="31" t="s">
        <v>26</v>
      </c>
      <c r="E497" s="31" t="s">
        <v>206</v>
      </c>
      <c r="F497" s="31"/>
      <c r="G497" s="31"/>
      <c r="H497" s="31"/>
      <c r="I497" s="31"/>
      <c r="J497" s="31"/>
      <c r="K497" s="31"/>
      <c r="L497" s="31"/>
      <c r="M497" s="31" t="s">
        <v>27</v>
      </c>
      <c r="N497" s="31" t="s">
        <v>205</v>
      </c>
      <c r="O497" s="31" t="s">
        <v>28</v>
      </c>
      <c r="P497" s="32" t="s">
        <v>35</v>
      </c>
      <c r="Q497" s="34">
        <v>6690035</v>
      </c>
      <c r="R497" s="34">
        <v>15636792</v>
      </c>
      <c r="S497" s="34">
        <v>0</v>
      </c>
      <c r="T497" s="34">
        <v>22326827</v>
      </c>
      <c r="U497" s="34">
        <v>0</v>
      </c>
      <c r="V497" s="34">
        <v>16086740</v>
      </c>
      <c r="W497" s="34">
        <v>6240087</v>
      </c>
      <c r="X497" s="34">
        <v>9396705</v>
      </c>
      <c r="Y497" s="34">
        <v>0</v>
      </c>
      <c r="Z497" s="34">
        <v>0</v>
      </c>
      <c r="AA497" s="34">
        <v>0</v>
      </c>
    </row>
    <row r="498" spans="1:27" ht="22.5" x14ac:dyDescent="0.25">
      <c r="A498" s="31" t="s">
        <v>133</v>
      </c>
      <c r="B498" s="32" t="s">
        <v>134</v>
      </c>
      <c r="C498" s="33" t="s">
        <v>44</v>
      </c>
      <c r="D498" s="31" t="s">
        <v>26</v>
      </c>
      <c r="E498" s="31" t="s">
        <v>215</v>
      </c>
      <c r="F498" s="31" t="s">
        <v>204</v>
      </c>
      <c r="G498" s="31"/>
      <c r="H498" s="31"/>
      <c r="I498" s="31"/>
      <c r="J498" s="31"/>
      <c r="K498" s="31"/>
      <c r="L498" s="31"/>
      <c r="M498" s="31" t="s">
        <v>27</v>
      </c>
      <c r="N498" s="31" t="s">
        <v>205</v>
      </c>
      <c r="O498" s="31" t="s">
        <v>28</v>
      </c>
      <c r="P498" s="32" t="s">
        <v>45</v>
      </c>
      <c r="Q498" s="34">
        <v>0</v>
      </c>
      <c r="R498" s="34">
        <v>3377280</v>
      </c>
      <c r="S498" s="34">
        <v>0</v>
      </c>
      <c r="T498" s="34">
        <v>3377280</v>
      </c>
      <c r="U498" s="34">
        <v>0</v>
      </c>
      <c r="V498" s="34">
        <v>3377280</v>
      </c>
      <c r="W498" s="34">
        <v>0</v>
      </c>
      <c r="X498" s="34">
        <v>3377280</v>
      </c>
      <c r="Y498" s="34">
        <v>3377280</v>
      </c>
      <c r="Z498" s="34">
        <v>3377280</v>
      </c>
      <c r="AA498" s="34">
        <v>3377280</v>
      </c>
    </row>
    <row r="499" spans="1:27" ht="78.75" x14ac:dyDescent="0.25">
      <c r="A499" s="31" t="s">
        <v>133</v>
      </c>
      <c r="B499" s="32" t="s">
        <v>134</v>
      </c>
      <c r="C499" s="33" t="s">
        <v>50</v>
      </c>
      <c r="D499" s="31" t="s">
        <v>51</v>
      </c>
      <c r="E499" s="31" t="s">
        <v>216</v>
      </c>
      <c r="F499" s="31" t="s">
        <v>217</v>
      </c>
      <c r="G499" s="31" t="s">
        <v>218</v>
      </c>
      <c r="H499" s="31" t="s">
        <v>219</v>
      </c>
      <c r="I499" s="31"/>
      <c r="J499" s="31"/>
      <c r="K499" s="31"/>
      <c r="L499" s="31"/>
      <c r="M499" s="31" t="s">
        <v>27</v>
      </c>
      <c r="N499" s="31" t="s">
        <v>205</v>
      </c>
      <c r="O499" s="31" t="s">
        <v>28</v>
      </c>
      <c r="P499" s="32" t="s">
        <v>52</v>
      </c>
      <c r="Q499" s="34">
        <v>369404469</v>
      </c>
      <c r="R499" s="34">
        <v>0</v>
      </c>
      <c r="S499" s="34">
        <v>108705692</v>
      </c>
      <c r="T499" s="34">
        <v>260698777</v>
      </c>
      <c r="U499" s="34">
        <v>0</v>
      </c>
      <c r="V499" s="34">
        <v>260698776.22</v>
      </c>
      <c r="W499" s="34">
        <v>0.78</v>
      </c>
      <c r="X499" s="34">
        <v>260698776.22</v>
      </c>
      <c r="Y499" s="34">
        <v>260698776.22</v>
      </c>
      <c r="Z499" s="34">
        <v>260698776.22</v>
      </c>
      <c r="AA499" s="34">
        <v>260698776.22</v>
      </c>
    </row>
    <row r="500" spans="1:27" ht="78.75" x14ac:dyDescent="0.25">
      <c r="A500" s="31" t="s">
        <v>133</v>
      </c>
      <c r="B500" s="32" t="s">
        <v>134</v>
      </c>
      <c r="C500" s="33" t="s">
        <v>53</v>
      </c>
      <c r="D500" s="31" t="s">
        <v>51</v>
      </c>
      <c r="E500" s="31" t="s">
        <v>216</v>
      </c>
      <c r="F500" s="31" t="s">
        <v>217</v>
      </c>
      <c r="G500" s="31" t="s">
        <v>220</v>
      </c>
      <c r="H500" s="31" t="s">
        <v>219</v>
      </c>
      <c r="I500" s="31"/>
      <c r="J500" s="31"/>
      <c r="K500" s="31"/>
      <c r="L500" s="31"/>
      <c r="M500" s="31" t="s">
        <v>27</v>
      </c>
      <c r="N500" s="31" t="s">
        <v>205</v>
      </c>
      <c r="O500" s="31" t="s">
        <v>28</v>
      </c>
      <c r="P500" s="32" t="s">
        <v>52</v>
      </c>
      <c r="Q500" s="34">
        <v>77466192</v>
      </c>
      <c r="R500" s="34">
        <v>0</v>
      </c>
      <c r="S500" s="34">
        <v>0</v>
      </c>
      <c r="T500" s="34">
        <v>77466192</v>
      </c>
      <c r="U500" s="34">
        <v>0</v>
      </c>
      <c r="V500" s="34">
        <v>77466192</v>
      </c>
      <c r="W500" s="34">
        <v>0</v>
      </c>
      <c r="X500" s="34">
        <v>77466192</v>
      </c>
      <c r="Y500" s="34">
        <v>65646245.200000003</v>
      </c>
      <c r="Z500" s="34">
        <v>65646245.200000003</v>
      </c>
      <c r="AA500" s="34">
        <v>65646245.200000003</v>
      </c>
    </row>
    <row r="501" spans="1:27" ht="56.25" x14ac:dyDescent="0.25">
      <c r="A501" s="31" t="s">
        <v>133</v>
      </c>
      <c r="B501" s="32" t="s">
        <v>134</v>
      </c>
      <c r="C501" s="33" t="s">
        <v>54</v>
      </c>
      <c r="D501" s="31" t="s">
        <v>51</v>
      </c>
      <c r="E501" s="31" t="s">
        <v>216</v>
      </c>
      <c r="F501" s="31" t="s">
        <v>217</v>
      </c>
      <c r="G501" s="31" t="s">
        <v>221</v>
      </c>
      <c r="H501" s="31" t="s">
        <v>222</v>
      </c>
      <c r="I501" s="31"/>
      <c r="J501" s="31"/>
      <c r="K501" s="31"/>
      <c r="L501" s="31"/>
      <c r="M501" s="31" t="s">
        <v>27</v>
      </c>
      <c r="N501" s="31" t="s">
        <v>205</v>
      </c>
      <c r="O501" s="31" t="s">
        <v>28</v>
      </c>
      <c r="P501" s="32" t="s">
        <v>55</v>
      </c>
      <c r="Q501" s="34">
        <v>123300000</v>
      </c>
      <c r="R501" s="34">
        <v>9000000</v>
      </c>
      <c r="S501" s="34">
        <v>15175000</v>
      </c>
      <c r="T501" s="34">
        <v>117125000</v>
      </c>
      <c r="U501" s="34">
        <v>0</v>
      </c>
      <c r="V501" s="34">
        <v>109850000</v>
      </c>
      <c r="W501" s="34">
        <v>7275000</v>
      </c>
      <c r="X501" s="34">
        <v>109005694</v>
      </c>
      <c r="Y501" s="34">
        <v>75175215</v>
      </c>
      <c r="Z501" s="34">
        <v>75175215</v>
      </c>
      <c r="AA501" s="34">
        <v>75175215</v>
      </c>
    </row>
    <row r="502" spans="1:27" ht="56.25" x14ac:dyDescent="0.25">
      <c r="A502" s="31" t="s">
        <v>133</v>
      </c>
      <c r="B502" s="32" t="s">
        <v>134</v>
      </c>
      <c r="C502" s="33" t="s">
        <v>56</v>
      </c>
      <c r="D502" s="31" t="s">
        <v>51</v>
      </c>
      <c r="E502" s="31" t="s">
        <v>216</v>
      </c>
      <c r="F502" s="31" t="s">
        <v>217</v>
      </c>
      <c r="G502" s="31" t="s">
        <v>223</v>
      </c>
      <c r="H502" s="31" t="s">
        <v>57</v>
      </c>
      <c r="I502" s="31"/>
      <c r="J502" s="31"/>
      <c r="K502" s="31"/>
      <c r="L502" s="31"/>
      <c r="M502" s="31" t="s">
        <v>27</v>
      </c>
      <c r="N502" s="31" t="s">
        <v>205</v>
      </c>
      <c r="O502" s="31" t="s">
        <v>28</v>
      </c>
      <c r="P502" s="32" t="s">
        <v>58</v>
      </c>
      <c r="Q502" s="34">
        <v>88208622</v>
      </c>
      <c r="R502" s="34">
        <v>982223930</v>
      </c>
      <c r="S502" s="34">
        <v>971839686</v>
      </c>
      <c r="T502" s="34">
        <v>98592866</v>
      </c>
      <c r="U502" s="34">
        <v>0</v>
      </c>
      <c r="V502" s="34">
        <v>97345328</v>
      </c>
      <c r="W502" s="34">
        <v>1247538</v>
      </c>
      <c r="X502" s="34">
        <v>97272064</v>
      </c>
      <c r="Y502" s="34">
        <v>70024000</v>
      </c>
      <c r="Z502" s="34">
        <v>70024000</v>
      </c>
      <c r="AA502" s="34">
        <v>70024000</v>
      </c>
    </row>
    <row r="503" spans="1:27" ht="90" x14ac:dyDescent="0.25">
      <c r="A503" s="31" t="s">
        <v>133</v>
      </c>
      <c r="B503" s="32" t="s">
        <v>134</v>
      </c>
      <c r="C503" s="33" t="s">
        <v>74</v>
      </c>
      <c r="D503" s="31" t="s">
        <v>51</v>
      </c>
      <c r="E503" s="31" t="s">
        <v>216</v>
      </c>
      <c r="F503" s="31" t="s">
        <v>217</v>
      </c>
      <c r="G503" s="31" t="s">
        <v>234</v>
      </c>
      <c r="H503" s="31" t="s">
        <v>227</v>
      </c>
      <c r="I503" s="31"/>
      <c r="J503" s="31"/>
      <c r="K503" s="31"/>
      <c r="L503" s="31"/>
      <c r="M503" s="31" t="s">
        <v>60</v>
      </c>
      <c r="N503" s="31" t="s">
        <v>212</v>
      </c>
      <c r="O503" s="31" t="s">
        <v>28</v>
      </c>
      <c r="P503" s="32" t="s">
        <v>63</v>
      </c>
      <c r="Q503" s="34">
        <v>205968334</v>
      </c>
      <c r="R503" s="34">
        <v>96337817</v>
      </c>
      <c r="S503" s="34">
        <v>4248186</v>
      </c>
      <c r="T503" s="34">
        <v>298057965</v>
      </c>
      <c r="U503" s="34">
        <v>0</v>
      </c>
      <c r="V503" s="34">
        <v>298057965</v>
      </c>
      <c r="W503" s="34">
        <v>0</v>
      </c>
      <c r="X503" s="34">
        <v>298057965</v>
      </c>
      <c r="Y503" s="34">
        <v>298057965</v>
      </c>
      <c r="Z503" s="34">
        <v>298057965</v>
      </c>
      <c r="AA503" s="34">
        <v>298057965</v>
      </c>
    </row>
    <row r="504" spans="1:27" ht="90" x14ac:dyDescent="0.25">
      <c r="A504" s="31" t="s">
        <v>133</v>
      </c>
      <c r="B504" s="32" t="s">
        <v>134</v>
      </c>
      <c r="C504" s="33" t="s">
        <v>62</v>
      </c>
      <c r="D504" s="31" t="s">
        <v>51</v>
      </c>
      <c r="E504" s="31" t="s">
        <v>216</v>
      </c>
      <c r="F504" s="31" t="s">
        <v>217</v>
      </c>
      <c r="G504" s="31" t="s">
        <v>226</v>
      </c>
      <c r="H504" s="31" t="s">
        <v>227</v>
      </c>
      <c r="I504" s="31"/>
      <c r="J504" s="31"/>
      <c r="K504" s="31"/>
      <c r="L504" s="31"/>
      <c r="M504" s="31" t="s">
        <v>60</v>
      </c>
      <c r="N504" s="31" t="s">
        <v>212</v>
      </c>
      <c r="O504" s="31" t="s">
        <v>28</v>
      </c>
      <c r="P504" s="32" t="s">
        <v>63</v>
      </c>
      <c r="Q504" s="34">
        <v>0</v>
      </c>
      <c r="R504" s="34">
        <v>18643619297</v>
      </c>
      <c r="S504" s="34">
        <v>1910865754</v>
      </c>
      <c r="T504" s="34">
        <v>16732753543</v>
      </c>
      <c r="U504" s="34">
        <v>0</v>
      </c>
      <c r="V504" s="34">
        <v>16732610672</v>
      </c>
      <c r="W504" s="34">
        <v>142871</v>
      </c>
      <c r="X504" s="34">
        <v>16112850475</v>
      </c>
      <c r="Y504" s="34">
        <v>12146017659</v>
      </c>
      <c r="Z504" s="34">
        <v>12146017659</v>
      </c>
      <c r="AA504" s="34">
        <v>12146017659</v>
      </c>
    </row>
    <row r="505" spans="1:27" ht="90" x14ac:dyDescent="0.25">
      <c r="A505" s="31" t="s">
        <v>133</v>
      </c>
      <c r="B505" s="32" t="s">
        <v>134</v>
      </c>
      <c r="C505" s="33" t="s">
        <v>62</v>
      </c>
      <c r="D505" s="31" t="s">
        <v>51</v>
      </c>
      <c r="E505" s="31" t="s">
        <v>216</v>
      </c>
      <c r="F505" s="31" t="s">
        <v>217</v>
      </c>
      <c r="G505" s="31" t="s">
        <v>226</v>
      </c>
      <c r="H505" s="31" t="s">
        <v>227</v>
      </c>
      <c r="I505" s="31"/>
      <c r="J505" s="31"/>
      <c r="K505" s="31"/>
      <c r="L505" s="31"/>
      <c r="M505" s="31" t="s">
        <v>27</v>
      </c>
      <c r="N505" s="31" t="s">
        <v>228</v>
      </c>
      <c r="O505" s="31" t="s">
        <v>28</v>
      </c>
      <c r="P505" s="32" t="s">
        <v>63</v>
      </c>
      <c r="Q505" s="34">
        <v>0</v>
      </c>
      <c r="R505" s="34">
        <v>6000000</v>
      </c>
      <c r="S505" s="34">
        <v>6000000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</row>
    <row r="506" spans="1:27" ht="56.25" x14ac:dyDescent="0.25">
      <c r="A506" s="31" t="s">
        <v>133</v>
      </c>
      <c r="B506" s="32" t="s">
        <v>134</v>
      </c>
      <c r="C506" s="33" t="s">
        <v>64</v>
      </c>
      <c r="D506" s="31" t="s">
        <v>51</v>
      </c>
      <c r="E506" s="31" t="s">
        <v>216</v>
      </c>
      <c r="F506" s="31" t="s">
        <v>217</v>
      </c>
      <c r="G506" s="31" t="s">
        <v>226</v>
      </c>
      <c r="H506" s="31" t="s">
        <v>230</v>
      </c>
      <c r="I506" s="31"/>
      <c r="J506" s="31"/>
      <c r="K506" s="31"/>
      <c r="L506" s="31"/>
      <c r="M506" s="31" t="s">
        <v>27</v>
      </c>
      <c r="N506" s="31" t="s">
        <v>205</v>
      </c>
      <c r="O506" s="31" t="s">
        <v>28</v>
      </c>
      <c r="P506" s="32" t="s">
        <v>65</v>
      </c>
      <c r="Q506" s="34">
        <v>659772265</v>
      </c>
      <c r="R506" s="34">
        <v>1506073485</v>
      </c>
      <c r="S506" s="34">
        <v>306034259</v>
      </c>
      <c r="T506" s="34">
        <v>1859811491</v>
      </c>
      <c r="U506" s="34">
        <v>0</v>
      </c>
      <c r="V506" s="34">
        <v>1840901638</v>
      </c>
      <c r="W506" s="34">
        <v>18909853</v>
      </c>
      <c r="X506" s="34">
        <v>1731842725</v>
      </c>
      <c r="Y506" s="34">
        <v>508115305</v>
      </c>
      <c r="Z506" s="34">
        <v>508115305</v>
      </c>
      <c r="AA506" s="34">
        <v>508115305</v>
      </c>
    </row>
    <row r="507" spans="1:27" ht="45" x14ac:dyDescent="0.25">
      <c r="A507" s="31" t="s">
        <v>133</v>
      </c>
      <c r="B507" s="32" t="s">
        <v>134</v>
      </c>
      <c r="C507" s="33" t="s">
        <v>66</v>
      </c>
      <c r="D507" s="31" t="s">
        <v>51</v>
      </c>
      <c r="E507" s="31" t="s">
        <v>216</v>
      </c>
      <c r="F507" s="31" t="s">
        <v>217</v>
      </c>
      <c r="G507" s="31" t="s">
        <v>212</v>
      </c>
      <c r="H507" s="31" t="s">
        <v>231</v>
      </c>
      <c r="I507" s="31"/>
      <c r="J507" s="31"/>
      <c r="K507" s="31"/>
      <c r="L507" s="31"/>
      <c r="M507" s="31" t="s">
        <v>60</v>
      </c>
      <c r="N507" s="31" t="s">
        <v>232</v>
      </c>
      <c r="O507" s="31" t="s">
        <v>28</v>
      </c>
      <c r="P507" s="32" t="s">
        <v>67</v>
      </c>
      <c r="Q507" s="34">
        <v>0</v>
      </c>
      <c r="R507" s="34">
        <v>299632216</v>
      </c>
      <c r="S507" s="34">
        <v>5486135</v>
      </c>
      <c r="T507" s="34">
        <v>294146081</v>
      </c>
      <c r="U507" s="34">
        <v>0</v>
      </c>
      <c r="V507" s="34">
        <v>255767285</v>
      </c>
      <c r="W507" s="34">
        <v>38378796</v>
      </c>
      <c r="X507" s="34">
        <v>255767285</v>
      </c>
      <c r="Y507" s="34">
        <v>185203298.40000001</v>
      </c>
      <c r="Z507" s="34">
        <v>185203298.40000001</v>
      </c>
      <c r="AA507" s="34">
        <v>185203298.40000001</v>
      </c>
    </row>
    <row r="508" spans="1:27" ht="45" x14ac:dyDescent="0.25">
      <c r="A508" s="31" t="s">
        <v>133</v>
      </c>
      <c r="B508" s="32" t="s">
        <v>134</v>
      </c>
      <c r="C508" s="33" t="s">
        <v>66</v>
      </c>
      <c r="D508" s="31" t="s">
        <v>51</v>
      </c>
      <c r="E508" s="31" t="s">
        <v>216</v>
      </c>
      <c r="F508" s="31" t="s">
        <v>217</v>
      </c>
      <c r="G508" s="31" t="s">
        <v>212</v>
      </c>
      <c r="H508" s="31" t="s">
        <v>231</v>
      </c>
      <c r="I508" s="31"/>
      <c r="J508" s="31"/>
      <c r="K508" s="31"/>
      <c r="L508" s="31"/>
      <c r="M508" s="31" t="s">
        <v>27</v>
      </c>
      <c r="N508" s="31" t="s">
        <v>229</v>
      </c>
      <c r="O508" s="31" t="s">
        <v>28</v>
      </c>
      <c r="P508" s="32" t="s">
        <v>67</v>
      </c>
      <c r="Q508" s="34">
        <v>3999858</v>
      </c>
      <c r="R508" s="34">
        <v>1158714252</v>
      </c>
      <c r="S508" s="34">
        <v>99352804</v>
      </c>
      <c r="T508" s="34">
        <v>1063361306</v>
      </c>
      <c r="U508" s="34">
        <v>0</v>
      </c>
      <c r="V508" s="34">
        <v>943793807</v>
      </c>
      <c r="W508" s="34">
        <v>119567499</v>
      </c>
      <c r="X508" s="34">
        <v>871221995</v>
      </c>
      <c r="Y508" s="34">
        <v>623731887</v>
      </c>
      <c r="Z508" s="34">
        <v>623679887</v>
      </c>
      <c r="AA508" s="34">
        <v>623679887</v>
      </c>
    </row>
    <row r="509" spans="1:27" ht="45" x14ac:dyDescent="0.25">
      <c r="A509" s="31" t="s">
        <v>133</v>
      </c>
      <c r="B509" s="32" t="s">
        <v>134</v>
      </c>
      <c r="C509" s="33" t="s">
        <v>66</v>
      </c>
      <c r="D509" s="31" t="s">
        <v>51</v>
      </c>
      <c r="E509" s="31" t="s">
        <v>216</v>
      </c>
      <c r="F509" s="31" t="s">
        <v>217</v>
      </c>
      <c r="G509" s="31" t="s">
        <v>212</v>
      </c>
      <c r="H509" s="31" t="s">
        <v>231</v>
      </c>
      <c r="I509" s="31"/>
      <c r="J509" s="31"/>
      <c r="K509" s="31"/>
      <c r="L509" s="31"/>
      <c r="M509" s="31" t="s">
        <v>27</v>
      </c>
      <c r="N509" s="31" t="s">
        <v>205</v>
      </c>
      <c r="O509" s="31" t="s">
        <v>28</v>
      </c>
      <c r="P509" s="32" t="s">
        <v>67</v>
      </c>
      <c r="Q509" s="34">
        <v>1408594164</v>
      </c>
      <c r="R509" s="34">
        <v>238445664</v>
      </c>
      <c r="S509" s="34">
        <v>57823551</v>
      </c>
      <c r="T509" s="34">
        <v>1589216277</v>
      </c>
      <c r="U509" s="34">
        <v>0</v>
      </c>
      <c r="V509" s="34">
        <v>1569439369</v>
      </c>
      <c r="W509" s="34">
        <v>19776908</v>
      </c>
      <c r="X509" s="34">
        <v>1497537862</v>
      </c>
      <c r="Y509" s="34">
        <v>1094579952</v>
      </c>
      <c r="Z509" s="34">
        <v>1094579952</v>
      </c>
      <c r="AA509" s="34">
        <v>1094579952</v>
      </c>
    </row>
    <row r="510" spans="1:27" ht="56.25" x14ac:dyDescent="0.25">
      <c r="A510" s="31" t="s">
        <v>133</v>
      </c>
      <c r="B510" s="32" t="s">
        <v>134</v>
      </c>
      <c r="C510" s="33" t="s">
        <v>68</v>
      </c>
      <c r="D510" s="31" t="s">
        <v>51</v>
      </c>
      <c r="E510" s="31" t="s">
        <v>233</v>
      </c>
      <c r="F510" s="31" t="s">
        <v>217</v>
      </c>
      <c r="G510" s="31" t="s">
        <v>218</v>
      </c>
      <c r="H510" s="31" t="s">
        <v>230</v>
      </c>
      <c r="I510" s="31"/>
      <c r="J510" s="31"/>
      <c r="K510" s="31"/>
      <c r="L510" s="31"/>
      <c r="M510" s="31" t="s">
        <v>27</v>
      </c>
      <c r="N510" s="31" t="s">
        <v>205</v>
      </c>
      <c r="O510" s="31" t="s">
        <v>28</v>
      </c>
      <c r="P510" s="32" t="s">
        <v>65</v>
      </c>
      <c r="Q510" s="34">
        <v>65270219</v>
      </c>
      <c r="R510" s="34">
        <v>0</v>
      </c>
      <c r="S510" s="34">
        <v>0</v>
      </c>
      <c r="T510" s="34">
        <v>65270219</v>
      </c>
      <c r="U510" s="34">
        <v>0</v>
      </c>
      <c r="V510" s="34">
        <v>62154939</v>
      </c>
      <c r="W510" s="34">
        <v>3115280</v>
      </c>
      <c r="X510" s="34">
        <v>62154939</v>
      </c>
      <c r="Y510" s="34">
        <v>45815718</v>
      </c>
      <c r="Z510" s="34">
        <v>45815718</v>
      </c>
      <c r="AA510" s="34">
        <v>45815718</v>
      </c>
    </row>
    <row r="511" spans="1:27" ht="45" x14ac:dyDescent="0.25">
      <c r="A511" s="31" t="s">
        <v>133</v>
      </c>
      <c r="B511" s="32" t="s">
        <v>134</v>
      </c>
      <c r="C511" s="33" t="s">
        <v>69</v>
      </c>
      <c r="D511" s="31" t="s">
        <v>51</v>
      </c>
      <c r="E511" s="31" t="s">
        <v>233</v>
      </c>
      <c r="F511" s="31" t="s">
        <v>217</v>
      </c>
      <c r="G511" s="31" t="s">
        <v>220</v>
      </c>
      <c r="H511" s="31" t="s">
        <v>70</v>
      </c>
      <c r="I511" s="31"/>
      <c r="J511" s="31"/>
      <c r="K511" s="31"/>
      <c r="L511" s="31"/>
      <c r="M511" s="31" t="s">
        <v>27</v>
      </c>
      <c r="N511" s="31" t="s">
        <v>205</v>
      </c>
      <c r="O511" s="31" t="s">
        <v>28</v>
      </c>
      <c r="P511" s="32" t="s">
        <v>71</v>
      </c>
      <c r="Q511" s="34">
        <v>766147102</v>
      </c>
      <c r="R511" s="34">
        <v>355913700</v>
      </c>
      <c r="S511" s="34">
        <v>1344771</v>
      </c>
      <c r="T511" s="34">
        <v>1120716031</v>
      </c>
      <c r="U511" s="34">
        <v>0</v>
      </c>
      <c r="V511" s="34">
        <v>1061848407</v>
      </c>
      <c r="W511" s="34">
        <v>58867624</v>
      </c>
      <c r="X511" s="34">
        <v>1013207415.1</v>
      </c>
      <c r="Y511" s="34">
        <v>496853555.10000002</v>
      </c>
      <c r="Z511" s="34">
        <v>496853555.10000002</v>
      </c>
      <c r="AA511" s="34">
        <v>496853555.10000002</v>
      </c>
    </row>
    <row r="512" spans="1:27" ht="22.5" x14ac:dyDescent="0.25">
      <c r="A512" s="31" t="s">
        <v>135</v>
      </c>
      <c r="B512" s="32" t="s">
        <v>136</v>
      </c>
      <c r="C512" s="33" t="s">
        <v>34</v>
      </c>
      <c r="D512" s="31" t="s">
        <v>26</v>
      </c>
      <c r="E512" s="31" t="s">
        <v>206</v>
      </c>
      <c r="F512" s="31"/>
      <c r="G512" s="31"/>
      <c r="H512" s="31"/>
      <c r="I512" s="31"/>
      <c r="J512" s="31"/>
      <c r="K512" s="31"/>
      <c r="L512" s="31"/>
      <c r="M512" s="31" t="s">
        <v>27</v>
      </c>
      <c r="N512" s="31" t="s">
        <v>205</v>
      </c>
      <c r="O512" s="31" t="s">
        <v>28</v>
      </c>
      <c r="P512" s="32" t="s">
        <v>35</v>
      </c>
      <c r="Q512" s="34">
        <v>6690035</v>
      </c>
      <c r="R512" s="34">
        <v>14034229</v>
      </c>
      <c r="S512" s="34">
        <v>21000</v>
      </c>
      <c r="T512" s="34">
        <v>20703264</v>
      </c>
      <c r="U512" s="34">
        <v>0</v>
      </c>
      <c r="V512" s="34">
        <v>20690587</v>
      </c>
      <c r="W512" s="34">
        <v>12677</v>
      </c>
      <c r="X512" s="34">
        <v>15082821</v>
      </c>
      <c r="Y512" s="34">
        <v>6881392</v>
      </c>
      <c r="Z512" s="34">
        <v>6881392</v>
      </c>
      <c r="AA512" s="34">
        <v>6881392</v>
      </c>
    </row>
    <row r="513" spans="1:27" ht="22.5" x14ac:dyDescent="0.25">
      <c r="A513" s="31" t="s">
        <v>135</v>
      </c>
      <c r="B513" s="32" t="s">
        <v>136</v>
      </c>
      <c r="C513" s="33" t="s">
        <v>44</v>
      </c>
      <c r="D513" s="31" t="s">
        <v>26</v>
      </c>
      <c r="E513" s="31" t="s">
        <v>215</v>
      </c>
      <c r="F513" s="31" t="s">
        <v>204</v>
      </c>
      <c r="G513" s="31"/>
      <c r="H513" s="31"/>
      <c r="I513" s="31"/>
      <c r="J513" s="31"/>
      <c r="K513" s="31"/>
      <c r="L513" s="31"/>
      <c r="M513" s="31" t="s">
        <v>27</v>
      </c>
      <c r="N513" s="31" t="s">
        <v>205</v>
      </c>
      <c r="O513" s="31" t="s">
        <v>28</v>
      </c>
      <c r="P513" s="32" t="s">
        <v>45</v>
      </c>
      <c r="Q513" s="34">
        <v>0</v>
      </c>
      <c r="R513" s="34">
        <v>619808</v>
      </c>
      <c r="S513" s="34">
        <v>40408</v>
      </c>
      <c r="T513" s="34">
        <v>579400</v>
      </c>
      <c r="U513" s="34">
        <v>0</v>
      </c>
      <c r="V513" s="34">
        <v>579400</v>
      </c>
      <c r="W513" s="34">
        <v>0</v>
      </c>
      <c r="X513" s="34">
        <v>579400</v>
      </c>
      <c r="Y513" s="34">
        <v>579400</v>
      </c>
      <c r="Z513" s="34">
        <v>579400</v>
      </c>
      <c r="AA513" s="34">
        <v>579400</v>
      </c>
    </row>
    <row r="514" spans="1:27" ht="78.75" x14ac:dyDescent="0.25">
      <c r="A514" s="31" t="s">
        <v>135</v>
      </c>
      <c r="B514" s="32" t="s">
        <v>136</v>
      </c>
      <c r="C514" s="33" t="s">
        <v>50</v>
      </c>
      <c r="D514" s="31" t="s">
        <v>51</v>
      </c>
      <c r="E514" s="31" t="s">
        <v>216</v>
      </c>
      <c r="F514" s="31" t="s">
        <v>217</v>
      </c>
      <c r="G514" s="31" t="s">
        <v>218</v>
      </c>
      <c r="H514" s="31" t="s">
        <v>219</v>
      </c>
      <c r="I514" s="31"/>
      <c r="J514" s="31"/>
      <c r="K514" s="31"/>
      <c r="L514" s="31"/>
      <c r="M514" s="31" t="s">
        <v>27</v>
      </c>
      <c r="N514" s="31" t="s">
        <v>205</v>
      </c>
      <c r="O514" s="31" t="s">
        <v>28</v>
      </c>
      <c r="P514" s="32" t="s">
        <v>52</v>
      </c>
      <c r="Q514" s="34">
        <v>163681461</v>
      </c>
      <c r="R514" s="34">
        <v>0</v>
      </c>
      <c r="S514" s="34">
        <v>67514573</v>
      </c>
      <c r="T514" s="34">
        <v>96166888</v>
      </c>
      <c r="U514" s="34">
        <v>0</v>
      </c>
      <c r="V514" s="34">
        <v>96166888</v>
      </c>
      <c r="W514" s="34">
        <v>0</v>
      </c>
      <c r="X514" s="34">
        <v>96166888</v>
      </c>
      <c r="Y514" s="34">
        <v>96166888</v>
      </c>
      <c r="Z514" s="34">
        <v>96166888</v>
      </c>
      <c r="AA514" s="34">
        <v>96166888</v>
      </c>
    </row>
    <row r="515" spans="1:27" ht="56.25" x14ac:dyDescent="0.25">
      <c r="A515" s="31" t="s">
        <v>135</v>
      </c>
      <c r="B515" s="32" t="s">
        <v>136</v>
      </c>
      <c r="C515" s="33" t="s">
        <v>54</v>
      </c>
      <c r="D515" s="31" t="s">
        <v>51</v>
      </c>
      <c r="E515" s="31" t="s">
        <v>216</v>
      </c>
      <c r="F515" s="31" t="s">
        <v>217</v>
      </c>
      <c r="G515" s="31" t="s">
        <v>221</v>
      </c>
      <c r="H515" s="31" t="s">
        <v>222</v>
      </c>
      <c r="I515" s="31"/>
      <c r="J515" s="31"/>
      <c r="K515" s="31"/>
      <c r="L515" s="31"/>
      <c r="M515" s="31" t="s">
        <v>27</v>
      </c>
      <c r="N515" s="31" t="s">
        <v>205</v>
      </c>
      <c r="O515" s="31" t="s">
        <v>28</v>
      </c>
      <c r="P515" s="32" t="s">
        <v>55</v>
      </c>
      <c r="Q515" s="34">
        <v>68550000</v>
      </c>
      <c r="R515" s="34">
        <v>9302522</v>
      </c>
      <c r="S515" s="34">
        <v>4275000</v>
      </c>
      <c r="T515" s="34">
        <v>73577522</v>
      </c>
      <c r="U515" s="34">
        <v>0</v>
      </c>
      <c r="V515" s="34">
        <v>65275000</v>
      </c>
      <c r="W515" s="34">
        <v>8302522</v>
      </c>
      <c r="X515" s="34">
        <v>64551018</v>
      </c>
      <c r="Y515" s="34">
        <v>47451018</v>
      </c>
      <c r="Z515" s="34">
        <v>47451018</v>
      </c>
      <c r="AA515" s="34">
        <v>47451018</v>
      </c>
    </row>
    <row r="516" spans="1:27" ht="56.25" x14ac:dyDescent="0.25">
      <c r="A516" s="31" t="s">
        <v>135</v>
      </c>
      <c r="B516" s="32" t="s">
        <v>136</v>
      </c>
      <c r="C516" s="33" t="s">
        <v>56</v>
      </c>
      <c r="D516" s="31" t="s">
        <v>51</v>
      </c>
      <c r="E516" s="31" t="s">
        <v>216</v>
      </c>
      <c r="F516" s="31" t="s">
        <v>217</v>
      </c>
      <c r="G516" s="31" t="s">
        <v>223</v>
      </c>
      <c r="H516" s="31" t="s">
        <v>57</v>
      </c>
      <c r="I516" s="31"/>
      <c r="J516" s="31"/>
      <c r="K516" s="31"/>
      <c r="L516" s="31"/>
      <c r="M516" s="31" t="s">
        <v>27</v>
      </c>
      <c r="N516" s="31" t="s">
        <v>205</v>
      </c>
      <c r="O516" s="31" t="s">
        <v>28</v>
      </c>
      <c r="P516" s="32" t="s">
        <v>58</v>
      </c>
      <c r="Q516" s="34">
        <v>334668246</v>
      </c>
      <c r="R516" s="34">
        <v>2344328187</v>
      </c>
      <c r="S516" s="34">
        <v>10370225</v>
      </c>
      <c r="T516" s="34">
        <v>2668626208</v>
      </c>
      <c r="U516" s="34">
        <v>0</v>
      </c>
      <c r="V516" s="34">
        <v>2668626208</v>
      </c>
      <c r="W516" s="34">
        <v>0</v>
      </c>
      <c r="X516" s="34">
        <v>2663664752</v>
      </c>
      <c r="Y516" s="34">
        <v>1254537388</v>
      </c>
      <c r="Z516" s="34">
        <v>1254537388</v>
      </c>
      <c r="AA516" s="34">
        <v>1254537388</v>
      </c>
    </row>
    <row r="517" spans="1:27" ht="90" x14ac:dyDescent="0.25">
      <c r="A517" s="31" t="s">
        <v>135</v>
      </c>
      <c r="B517" s="32" t="s">
        <v>136</v>
      </c>
      <c r="C517" s="33" t="s">
        <v>62</v>
      </c>
      <c r="D517" s="31" t="s">
        <v>51</v>
      </c>
      <c r="E517" s="31" t="s">
        <v>216</v>
      </c>
      <c r="F517" s="31" t="s">
        <v>217</v>
      </c>
      <c r="G517" s="31" t="s">
        <v>226</v>
      </c>
      <c r="H517" s="31" t="s">
        <v>227</v>
      </c>
      <c r="I517" s="31"/>
      <c r="J517" s="31"/>
      <c r="K517" s="31"/>
      <c r="L517" s="31"/>
      <c r="M517" s="31" t="s">
        <v>60</v>
      </c>
      <c r="N517" s="31" t="s">
        <v>212</v>
      </c>
      <c r="O517" s="31" t="s">
        <v>28</v>
      </c>
      <c r="P517" s="32" t="s">
        <v>63</v>
      </c>
      <c r="Q517" s="34">
        <v>0</v>
      </c>
      <c r="R517" s="34">
        <v>17353770660</v>
      </c>
      <c r="S517" s="34">
        <v>9119186002</v>
      </c>
      <c r="T517" s="34">
        <v>8234584658</v>
      </c>
      <c r="U517" s="34">
        <v>0</v>
      </c>
      <c r="V517" s="34">
        <v>8199522598</v>
      </c>
      <c r="W517" s="34">
        <v>35062060</v>
      </c>
      <c r="X517" s="34">
        <v>8195324540</v>
      </c>
      <c r="Y517" s="34">
        <v>6830424445</v>
      </c>
      <c r="Z517" s="34">
        <v>6830424445</v>
      </c>
      <c r="AA517" s="34">
        <v>6830424445</v>
      </c>
    </row>
    <row r="518" spans="1:27" ht="90" x14ac:dyDescent="0.25">
      <c r="A518" s="31" t="s">
        <v>135</v>
      </c>
      <c r="B518" s="32" t="s">
        <v>136</v>
      </c>
      <c r="C518" s="33" t="s">
        <v>62</v>
      </c>
      <c r="D518" s="31" t="s">
        <v>51</v>
      </c>
      <c r="E518" s="31" t="s">
        <v>216</v>
      </c>
      <c r="F518" s="31" t="s">
        <v>217</v>
      </c>
      <c r="G518" s="31" t="s">
        <v>226</v>
      </c>
      <c r="H518" s="31" t="s">
        <v>227</v>
      </c>
      <c r="I518" s="31"/>
      <c r="J518" s="31"/>
      <c r="K518" s="31"/>
      <c r="L518" s="31"/>
      <c r="M518" s="31" t="s">
        <v>27</v>
      </c>
      <c r="N518" s="31" t="s">
        <v>228</v>
      </c>
      <c r="O518" s="31" t="s">
        <v>28</v>
      </c>
      <c r="P518" s="32" t="s">
        <v>63</v>
      </c>
      <c r="Q518" s="34">
        <v>0</v>
      </c>
      <c r="R518" s="34">
        <v>6000000</v>
      </c>
      <c r="S518" s="34">
        <v>6000000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</row>
    <row r="519" spans="1:27" ht="56.25" x14ac:dyDescent="0.25">
      <c r="A519" s="31" t="s">
        <v>135</v>
      </c>
      <c r="B519" s="32" t="s">
        <v>136</v>
      </c>
      <c r="C519" s="33" t="s">
        <v>64</v>
      </c>
      <c r="D519" s="31" t="s">
        <v>51</v>
      </c>
      <c r="E519" s="31" t="s">
        <v>216</v>
      </c>
      <c r="F519" s="31" t="s">
        <v>217</v>
      </c>
      <c r="G519" s="31" t="s">
        <v>226</v>
      </c>
      <c r="H519" s="31" t="s">
        <v>230</v>
      </c>
      <c r="I519" s="31"/>
      <c r="J519" s="31"/>
      <c r="K519" s="31"/>
      <c r="L519" s="31"/>
      <c r="M519" s="31" t="s">
        <v>27</v>
      </c>
      <c r="N519" s="31" t="s">
        <v>205</v>
      </c>
      <c r="O519" s="31" t="s">
        <v>28</v>
      </c>
      <c r="P519" s="32" t="s">
        <v>65</v>
      </c>
      <c r="Q519" s="34">
        <v>683035465</v>
      </c>
      <c r="R519" s="34">
        <v>1490729338</v>
      </c>
      <c r="S519" s="34">
        <v>164935766</v>
      </c>
      <c r="T519" s="34">
        <v>2008829037</v>
      </c>
      <c r="U519" s="34">
        <v>0</v>
      </c>
      <c r="V519" s="34">
        <v>1959157077</v>
      </c>
      <c r="W519" s="34">
        <v>49671960</v>
      </c>
      <c r="X519" s="34">
        <v>1937462660</v>
      </c>
      <c r="Y519" s="34">
        <v>1038984943</v>
      </c>
      <c r="Z519" s="34">
        <v>1038984943</v>
      </c>
      <c r="AA519" s="34">
        <v>1038984943</v>
      </c>
    </row>
    <row r="520" spans="1:27" ht="45" x14ac:dyDescent="0.25">
      <c r="A520" s="31" t="s">
        <v>135</v>
      </c>
      <c r="B520" s="32" t="s">
        <v>136</v>
      </c>
      <c r="C520" s="33" t="s">
        <v>66</v>
      </c>
      <c r="D520" s="31" t="s">
        <v>51</v>
      </c>
      <c r="E520" s="31" t="s">
        <v>216</v>
      </c>
      <c r="F520" s="31" t="s">
        <v>217</v>
      </c>
      <c r="G520" s="31" t="s">
        <v>212</v>
      </c>
      <c r="H520" s="31" t="s">
        <v>231</v>
      </c>
      <c r="I520" s="31"/>
      <c r="J520" s="31"/>
      <c r="K520" s="31"/>
      <c r="L520" s="31"/>
      <c r="M520" s="31" t="s">
        <v>60</v>
      </c>
      <c r="N520" s="31" t="s">
        <v>232</v>
      </c>
      <c r="O520" s="31" t="s">
        <v>28</v>
      </c>
      <c r="P520" s="32" t="s">
        <v>67</v>
      </c>
      <c r="Q520" s="34">
        <v>0</v>
      </c>
      <c r="R520" s="34">
        <v>17144163</v>
      </c>
      <c r="S520" s="34">
        <v>0</v>
      </c>
      <c r="T520" s="34">
        <v>17144163</v>
      </c>
      <c r="U520" s="34">
        <v>0</v>
      </c>
      <c r="V520" s="34">
        <v>17144163</v>
      </c>
      <c r="W520" s="34">
        <v>0</v>
      </c>
      <c r="X520" s="34">
        <v>454663</v>
      </c>
      <c r="Y520" s="34">
        <v>0</v>
      </c>
      <c r="Z520" s="34">
        <v>0</v>
      </c>
      <c r="AA520" s="34">
        <v>0</v>
      </c>
    </row>
    <row r="521" spans="1:27" ht="45" x14ac:dyDescent="0.25">
      <c r="A521" s="31" t="s">
        <v>135</v>
      </c>
      <c r="B521" s="32" t="s">
        <v>136</v>
      </c>
      <c r="C521" s="33" t="s">
        <v>66</v>
      </c>
      <c r="D521" s="31" t="s">
        <v>51</v>
      </c>
      <c r="E521" s="31" t="s">
        <v>216</v>
      </c>
      <c r="F521" s="31" t="s">
        <v>217</v>
      </c>
      <c r="G521" s="31" t="s">
        <v>212</v>
      </c>
      <c r="H521" s="31" t="s">
        <v>231</v>
      </c>
      <c r="I521" s="31"/>
      <c r="J521" s="31"/>
      <c r="K521" s="31"/>
      <c r="L521" s="31"/>
      <c r="M521" s="31" t="s">
        <v>27</v>
      </c>
      <c r="N521" s="31" t="s">
        <v>229</v>
      </c>
      <c r="O521" s="31" t="s">
        <v>28</v>
      </c>
      <c r="P521" s="32" t="s">
        <v>67</v>
      </c>
      <c r="Q521" s="34">
        <v>1593453</v>
      </c>
      <c r="R521" s="34">
        <v>560656465</v>
      </c>
      <c r="S521" s="34">
        <v>37249659</v>
      </c>
      <c r="T521" s="34">
        <v>525000259</v>
      </c>
      <c r="U521" s="34">
        <v>0</v>
      </c>
      <c r="V521" s="34">
        <v>484964703</v>
      </c>
      <c r="W521" s="34">
        <v>40035556</v>
      </c>
      <c r="X521" s="34">
        <v>484964703</v>
      </c>
      <c r="Y521" s="34">
        <v>181689561</v>
      </c>
      <c r="Z521" s="34">
        <v>181689561</v>
      </c>
      <c r="AA521" s="34">
        <v>181689561</v>
      </c>
    </row>
    <row r="522" spans="1:27" ht="45" x14ac:dyDescent="0.25">
      <c r="A522" s="31" t="s">
        <v>135</v>
      </c>
      <c r="B522" s="32" t="s">
        <v>136</v>
      </c>
      <c r="C522" s="33" t="s">
        <v>66</v>
      </c>
      <c r="D522" s="31" t="s">
        <v>51</v>
      </c>
      <c r="E522" s="31" t="s">
        <v>216</v>
      </c>
      <c r="F522" s="31" t="s">
        <v>217</v>
      </c>
      <c r="G522" s="31" t="s">
        <v>212</v>
      </c>
      <c r="H522" s="31" t="s">
        <v>231</v>
      </c>
      <c r="I522" s="31"/>
      <c r="J522" s="31"/>
      <c r="K522" s="31"/>
      <c r="L522" s="31"/>
      <c r="M522" s="31" t="s">
        <v>27</v>
      </c>
      <c r="N522" s="31" t="s">
        <v>205</v>
      </c>
      <c r="O522" s="31" t="s">
        <v>28</v>
      </c>
      <c r="P522" s="32" t="s">
        <v>67</v>
      </c>
      <c r="Q522" s="34">
        <v>686144593</v>
      </c>
      <c r="R522" s="34">
        <v>534726978</v>
      </c>
      <c r="S522" s="34">
        <v>4294007</v>
      </c>
      <c r="T522" s="34">
        <v>1216577564</v>
      </c>
      <c r="U522" s="34">
        <v>0</v>
      </c>
      <c r="V522" s="34">
        <v>1213064676</v>
      </c>
      <c r="W522" s="34">
        <v>3512888</v>
      </c>
      <c r="X522" s="34">
        <v>1124005478</v>
      </c>
      <c r="Y522" s="34">
        <v>763579482</v>
      </c>
      <c r="Z522" s="34">
        <v>763579482</v>
      </c>
      <c r="AA522" s="34">
        <v>763579482</v>
      </c>
    </row>
    <row r="523" spans="1:27" ht="56.25" x14ac:dyDescent="0.25">
      <c r="A523" s="31" t="s">
        <v>135</v>
      </c>
      <c r="B523" s="32" t="s">
        <v>136</v>
      </c>
      <c r="C523" s="33" t="s">
        <v>68</v>
      </c>
      <c r="D523" s="31" t="s">
        <v>51</v>
      </c>
      <c r="E523" s="31" t="s">
        <v>233</v>
      </c>
      <c r="F523" s="31" t="s">
        <v>217</v>
      </c>
      <c r="G523" s="31" t="s">
        <v>218</v>
      </c>
      <c r="H523" s="31" t="s">
        <v>230</v>
      </c>
      <c r="I523" s="31"/>
      <c r="J523" s="31"/>
      <c r="K523" s="31"/>
      <c r="L523" s="31"/>
      <c r="M523" s="31" t="s">
        <v>27</v>
      </c>
      <c r="N523" s="31" t="s">
        <v>205</v>
      </c>
      <c r="O523" s="31" t="s">
        <v>28</v>
      </c>
      <c r="P523" s="32" t="s">
        <v>65</v>
      </c>
      <c r="Q523" s="34">
        <v>64301788</v>
      </c>
      <c r="R523" s="34">
        <v>631500</v>
      </c>
      <c r="S523" s="34">
        <v>0</v>
      </c>
      <c r="T523" s="34">
        <v>64933288</v>
      </c>
      <c r="U523" s="34">
        <v>0</v>
      </c>
      <c r="V523" s="34">
        <v>61855139</v>
      </c>
      <c r="W523" s="34">
        <v>3078149</v>
      </c>
      <c r="X523" s="34">
        <v>61350698</v>
      </c>
      <c r="Y523" s="34">
        <v>44506697</v>
      </c>
      <c r="Z523" s="34">
        <v>44506697</v>
      </c>
      <c r="AA523" s="34">
        <v>44506697</v>
      </c>
    </row>
    <row r="524" spans="1:27" ht="45" x14ac:dyDescent="0.25">
      <c r="A524" s="31" t="s">
        <v>135</v>
      </c>
      <c r="B524" s="32" t="s">
        <v>136</v>
      </c>
      <c r="C524" s="33" t="s">
        <v>69</v>
      </c>
      <c r="D524" s="31" t="s">
        <v>51</v>
      </c>
      <c r="E524" s="31" t="s">
        <v>233</v>
      </c>
      <c r="F524" s="31" t="s">
        <v>217</v>
      </c>
      <c r="G524" s="31" t="s">
        <v>220</v>
      </c>
      <c r="H524" s="31" t="s">
        <v>70</v>
      </c>
      <c r="I524" s="31"/>
      <c r="J524" s="31"/>
      <c r="K524" s="31"/>
      <c r="L524" s="31"/>
      <c r="M524" s="31" t="s">
        <v>27</v>
      </c>
      <c r="N524" s="31" t="s">
        <v>205</v>
      </c>
      <c r="O524" s="31" t="s">
        <v>28</v>
      </c>
      <c r="P524" s="32" t="s">
        <v>71</v>
      </c>
      <c r="Q524" s="34">
        <v>869448209</v>
      </c>
      <c r="R524" s="34">
        <v>323714258</v>
      </c>
      <c r="S524" s="34">
        <v>44575010</v>
      </c>
      <c r="T524" s="34">
        <v>1148587457</v>
      </c>
      <c r="U524" s="34">
        <v>0</v>
      </c>
      <c r="V524" s="34">
        <v>1146278627</v>
      </c>
      <c r="W524" s="34">
        <v>2308830</v>
      </c>
      <c r="X524" s="34">
        <v>1060476917</v>
      </c>
      <c r="Y524" s="34">
        <v>573094469</v>
      </c>
      <c r="Z524" s="34">
        <v>573094469</v>
      </c>
      <c r="AA524" s="34">
        <v>573094469</v>
      </c>
    </row>
    <row r="525" spans="1:27" ht="22.5" x14ac:dyDescent="0.25">
      <c r="A525" s="31" t="s">
        <v>137</v>
      </c>
      <c r="B525" s="32" t="s">
        <v>138</v>
      </c>
      <c r="C525" s="33" t="s">
        <v>34</v>
      </c>
      <c r="D525" s="31" t="s">
        <v>26</v>
      </c>
      <c r="E525" s="31" t="s">
        <v>206</v>
      </c>
      <c r="F525" s="31"/>
      <c r="G525" s="31"/>
      <c r="H525" s="31"/>
      <c r="I525" s="31"/>
      <c r="J525" s="31"/>
      <c r="K525" s="31"/>
      <c r="L525" s="31"/>
      <c r="M525" s="31" t="s">
        <v>27</v>
      </c>
      <c r="N525" s="31" t="s">
        <v>205</v>
      </c>
      <c r="O525" s="31" t="s">
        <v>28</v>
      </c>
      <c r="P525" s="32" t="s">
        <v>35</v>
      </c>
      <c r="Q525" s="34">
        <v>6690035</v>
      </c>
      <c r="R525" s="34">
        <v>38491444</v>
      </c>
      <c r="S525" s="34">
        <v>0</v>
      </c>
      <c r="T525" s="34">
        <v>45181479</v>
      </c>
      <c r="U525" s="34">
        <v>0</v>
      </c>
      <c r="V525" s="34">
        <v>45181479</v>
      </c>
      <c r="W525" s="34">
        <v>0</v>
      </c>
      <c r="X525" s="34">
        <v>41276784</v>
      </c>
      <c r="Y525" s="34">
        <v>9237213</v>
      </c>
      <c r="Z525" s="34">
        <v>9237213</v>
      </c>
      <c r="AA525" s="34">
        <v>9237213</v>
      </c>
    </row>
    <row r="526" spans="1:27" ht="22.5" x14ac:dyDescent="0.25">
      <c r="A526" s="31" t="s">
        <v>137</v>
      </c>
      <c r="B526" s="32" t="s">
        <v>138</v>
      </c>
      <c r="C526" s="33" t="s">
        <v>44</v>
      </c>
      <c r="D526" s="31" t="s">
        <v>26</v>
      </c>
      <c r="E526" s="31" t="s">
        <v>215</v>
      </c>
      <c r="F526" s="31" t="s">
        <v>204</v>
      </c>
      <c r="G526" s="31"/>
      <c r="H526" s="31"/>
      <c r="I526" s="31"/>
      <c r="J526" s="31"/>
      <c r="K526" s="31"/>
      <c r="L526" s="31"/>
      <c r="M526" s="31" t="s">
        <v>27</v>
      </c>
      <c r="N526" s="31" t="s">
        <v>205</v>
      </c>
      <c r="O526" s="31" t="s">
        <v>28</v>
      </c>
      <c r="P526" s="32" t="s">
        <v>45</v>
      </c>
      <c r="Q526" s="34">
        <v>0</v>
      </c>
      <c r="R526" s="34">
        <v>7301992</v>
      </c>
      <c r="S526" s="34">
        <v>391856</v>
      </c>
      <c r="T526" s="34">
        <v>6910136</v>
      </c>
      <c r="U526" s="34">
        <v>0</v>
      </c>
      <c r="V526" s="34">
        <v>6910136</v>
      </c>
      <c r="W526" s="34">
        <v>0</v>
      </c>
      <c r="X526" s="34">
        <v>6910136</v>
      </c>
      <c r="Y526" s="34">
        <v>6910136</v>
      </c>
      <c r="Z526" s="34">
        <v>6910136</v>
      </c>
      <c r="AA526" s="34">
        <v>6910136</v>
      </c>
    </row>
    <row r="527" spans="1:27" ht="56.25" x14ac:dyDescent="0.25">
      <c r="A527" s="31" t="s">
        <v>137</v>
      </c>
      <c r="B527" s="32" t="s">
        <v>138</v>
      </c>
      <c r="C527" s="33" t="s">
        <v>54</v>
      </c>
      <c r="D527" s="31" t="s">
        <v>51</v>
      </c>
      <c r="E527" s="31" t="s">
        <v>216</v>
      </c>
      <c r="F527" s="31" t="s">
        <v>217</v>
      </c>
      <c r="G527" s="31" t="s">
        <v>221</v>
      </c>
      <c r="H527" s="31" t="s">
        <v>222</v>
      </c>
      <c r="I527" s="31"/>
      <c r="J527" s="31"/>
      <c r="K527" s="31"/>
      <c r="L527" s="31"/>
      <c r="M527" s="31" t="s">
        <v>27</v>
      </c>
      <c r="N527" s="31" t="s">
        <v>205</v>
      </c>
      <c r="O527" s="31" t="s">
        <v>28</v>
      </c>
      <c r="P527" s="32" t="s">
        <v>55</v>
      </c>
      <c r="Q527" s="34">
        <v>172050000</v>
      </c>
      <c r="R527" s="34">
        <v>24815091</v>
      </c>
      <c r="S527" s="34">
        <v>20100000</v>
      </c>
      <c r="T527" s="34">
        <v>176765091</v>
      </c>
      <c r="U527" s="34">
        <v>0</v>
      </c>
      <c r="V527" s="34">
        <v>165955000</v>
      </c>
      <c r="W527" s="34">
        <v>10810091</v>
      </c>
      <c r="X527" s="34">
        <v>163030084</v>
      </c>
      <c r="Y527" s="34">
        <v>112163293</v>
      </c>
      <c r="Z527" s="34">
        <v>112163293</v>
      </c>
      <c r="AA527" s="34">
        <v>112163293</v>
      </c>
    </row>
    <row r="528" spans="1:27" ht="56.25" x14ac:dyDescent="0.25">
      <c r="A528" s="31" t="s">
        <v>137</v>
      </c>
      <c r="B528" s="32" t="s">
        <v>138</v>
      </c>
      <c r="C528" s="33" t="s">
        <v>56</v>
      </c>
      <c r="D528" s="31" t="s">
        <v>51</v>
      </c>
      <c r="E528" s="31" t="s">
        <v>216</v>
      </c>
      <c r="F528" s="31" t="s">
        <v>217</v>
      </c>
      <c r="G528" s="31" t="s">
        <v>223</v>
      </c>
      <c r="H528" s="31" t="s">
        <v>57</v>
      </c>
      <c r="I528" s="31"/>
      <c r="J528" s="31"/>
      <c r="K528" s="31"/>
      <c r="L528" s="31"/>
      <c r="M528" s="31" t="s">
        <v>27</v>
      </c>
      <c r="N528" s="31" t="s">
        <v>205</v>
      </c>
      <c r="O528" s="31" t="s">
        <v>28</v>
      </c>
      <c r="P528" s="32" t="s">
        <v>58</v>
      </c>
      <c r="Q528" s="34">
        <v>453512149</v>
      </c>
      <c r="R528" s="34">
        <v>6637232090</v>
      </c>
      <c r="S528" s="34">
        <v>699061516</v>
      </c>
      <c r="T528" s="34">
        <v>6391682723</v>
      </c>
      <c r="U528" s="34">
        <v>0</v>
      </c>
      <c r="V528" s="34">
        <v>6363504223</v>
      </c>
      <c r="W528" s="34">
        <v>28178500</v>
      </c>
      <c r="X528" s="34">
        <v>6335237901</v>
      </c>
      <c r="Y528" s="34">
        <v>1477103861</v>
      </c>
      <c r="Z528" s="34">
        <v>1477103861</v>
      </c>
      <c r="AA528" s="34">
        <v>1477103861</v>
      </c>
    </row>
    <row r="529" spans="1:27" ht="90" x14ac:dyDescent="0.25">
      <c r="A529" s="31" t="s">
        <v>137</v>
      </c>
      <c r="B529" s="32" t="s">
        <v>138</v>
      </c>
      <c r="C529" s="33" t="s">
        <v>74</v>
      </c>
      <c r="D529" s="31" t="s">
        <v>51</v>
      </c>
      <c r="E529" s="31" t="s">
        <v>216</v>
      </c>
      <c r="F529" s="31" t="s">
        <v>217</v>
      </c>
      <c r="G529" s="31" t="s">
        <v>234</v>
      </c>
      <c r="H529" s="31" t="s">
        <v>227</v>
      </c>
      <c r="I529" s="31"/>
      <c r="J529" s="31"/>
      <c r="K529" s="31"/>
      <c r="L529" s="31"/>
      <c r="M529" s="31" t="s">
        <v>60</v>
      </c>
      <c r="N529" s="31" t="s">
        <v>212</v>
      </c>
      <c r="O529" s="31" t="s">
        <v>28</v>
      </c>
      <c r="P529" s="32" t="s">
        <v>63</v>
      </c>
      <c r="Q529" s="34">
        <v>200091735</v>
      </c>
      <c r="R529" s="34">
        <v>69852889</v>
      </c>
      <c r="S529" s="34">
        <v>96966307</v>
      </c>
      <c r="T529" s="34">
        <v>172978317</v>
      </c>
      <c r="U529" s="34">
        <v>0</v>
      </c>
      <c r="V529" s="34">
        <v>172978317</v>
      </c>
      <c r="W529" s="34">
        <v>0</v>
      </c>
      <c r="X529" s="34">
        <v>172978317</v>
      </c>
      <c r="Y529" s="34">
        <v>164049468</v>
      </c>
      <c r="Z529" s="34">
        <v>164049468</v>
      </c>
      <c r="AA529" s="34">
        <v>164049468</v>
      </c>
    </row>
    <row r="530" spans="1:27" ht="90" x14ac:dyDescent="0.25">
      <c r="A530" s="31" t="s">
        <v>137</v>
      </c>
      <c r="B530" s="32" t="s">
        <v>138</v>
      </c>
      <c r="C530" s="33" t="s">
        <v>62</v>
      </c>
      <c r="D530" s="31" t="s">
        <v>51</v>
      </c>
      <c r="E530" s="31" t="s">
        <v>216</v>
      </c>
      <c r="F530" s="31" t="s">
        <v>217</v>
      </c>
      <c r="G530" s="31" t="s">
        <v>226</v>
      </c>
      <c r="H530" s="31" t="s">
        <v>227</v>
      </c>
      <c r="I530" s="31"/>
      <c r="J530" s="31"/>
      <c r="K530" s="31"/>
      <c r="L530" s="31"/>
      <c r="M530" s="31" t="s">
        <v>60</v>
      </c>
      <c r="N530" s="31" t="s">
        <v>212</v>
      </c>
      <c r="O530" s="31" t="s">
        <v>28</v>
      </c>
      <c r="P530" s="32" t="s">
        <v>63</v>
      </c>
      <c r="Q530" s="34">
        <v>0</v>
      </c>
      <c r="R530" s="34">
        <v>12778788688</v>
      </c>
      <c r="S530" s="34">
        <v>1643581522</v>
      </c>
      <c r="T530" s="34">
        <v>11135207166</v>
      </c>
      <c r="U530" s="34">
        <v>0</v>
      </c>
      <c r="V530" s="34">
        <v>10908414480</v>
      </c>
      <c r="W530" s="34">
        <v>226792686</v>
      </c>
      <c r="X530" s="34">
        <v>10119658909</v>
      </c>
      <c r="Y530" s="34">
        <v>7181498769</v>
      </c>
      <c r="Z530" s="34">
        <v>7181498769</v>
      </c>
      <c r="AA530" s="34">
        <v>7181498769</v>
      </c>
    </row>
    <row r="531" spans="1:27" ht="90" x14ac:dyDescent="0.25">
      <c r="A531" s="31" t="s">
        <v>137</v>
      </c>
      <c r="B531" s="32" t="s">
        <v>138</v>
      </c>
      <c r="C531" s="33" t="s">
        <v>62</v>
      </c>
      <c r="D531" s="31" t="s">
        <v>51</v>
      </c>
      <c r="E531" s="31" t="s">
        <v>216</v>
      </c>
      <c r="F531" s="31" t="s">
        <v>217</v>
      </c>
      <c r="G531" s="31" t="s">
        <v>226</v>
      </c>
      <c r="H531" s="31" t="s">
        <v>227</v>
      </c>
      <c r="I531" s="31"/>
      <c r="J531" s="31"/>
      <c r="K531" s="31"/>
      <c r="L531" s="31"/>
      <c r="M531" s="31" t="s">
        <v>27</v>
      </c>
      <c r="N531" s="31" t="s">
        <v>228</v>
      </c>
      <c r="O531" s="31" t="s">
        <v>28</v>
      </c>
      <c r="P531" s="32" t="s">
        <v>63</v>
      </c>
      <c r="Q531" s="34">
        <v>0</v>
      </c>
      <c r="R531" s="34">
        <v>6000000</v>
      </c>
      <c r="S531" s="34">
        <v>6000000</v>
      </c>
      <c r="T531" s="34">
        <v>0</v>
      </c>
      <c r="U531" s="34">
        <v>0</v>
      </c>
      <c r="V531" s="34">
        <v>0</v>
      </c>
      <c r="W531" s="34">
        <v>0</v>
      </c>
      <c r="X531" s="34">
        <v>0</v>
      </c>
      <c r="Y531" s="34">
        <v>0</v>
      </c>
      <c r="Z531" s="34">
        <v>0</v>
      </c>
      <c r="AA531" s="34">
        <v>0</v>
      </c>
    </row>
    <row r="532" spans="1:27" ht="56.25" x14ac:dyDescent="0.25">
      <c r="A532" s="31" t="s">
        <v>137</v>
      </c>
      <c r="B532" s="32" t="s">
        <v>138</v>
      </c>
      <c r="C532" s="33" t="s">
        <v>64</v>
      </c>
      <c r="D532" s="31" t="s">
        <v>51</v>
      </c>
      <c r="E532" s="31" t="s">
        <v>216</v>
      </c>
      <c r="F532" s="31" t="s">
        <v>217</v>
      </c>
      <c r="G532" s="31" t="s">
        <v>226</v>
      </c>
      <c r="H532" s="31" t="s">
        <v>230</v>
      </c>
      <c r="I532" s="31"/>
      <c r="J532" s="31"/>
      <c r="K532" s="31"/>
      <c r="L532" s="31"/>
      <c r="M532" s="31" t="s">
        <v>27</v>
      </c>
      <c r="N532" s="31" t="s">
        <v>205</v>
      </c>
      <c r="O532" s="31" t="s">
        <v>28</v>
      </c>
      <c r="P532" s="32" t="s">
        <v>65</v>
      </c>
      <c r="Q532" s="34">
        <v>708955265</v>
      </c>
      <c r="R532" s="34">
        <v>1643019365</v>
      </c>
      <c r="S532" s="34">
        <v>359379935</v>
      </c>
      <c r="T532" s="34">
        <v>1992594695</v>
      </c>
      <c r="U532" s="34">
        <v>0</v>
      </c>
      <c r="V532" s="34">
        <v>1946571672</v>
      </c>
      <c r="W532" s="34">
        <v>46023023</v>
      </c>
      <c r="X532" s="34">
        <v>1789954359</v>
      </c>
      <c r="Y532" s="34">
        <v>834868005</v>
      </c>
      <c r="Z532" s="34">
        <v>834868005</v>
      </c>
      <c r="AA532" s="34">
        <v>834868005</v>
      </c>
    </row>
    <row r="533" spans="1:27" ht="45" x14ac:dyDescent="0.25">
      <c r="A533" s="31" t="s">
        <v>137</v>
      </c>
      <c r="B533" s="32" t="s">
        <v>138</v>
      </c>
      <c r="C533" s="33" t="s">
        <v>66</v>
      </c>
      <c r="D533" s="31" t="s">
        <v>51</v>
      </c>
      <c r="E533" s="31" t="s">
        <v>216</v>
      </c>
      <c r="F533" s="31" t="s">
        <v>217</v>
      </c>
      <c r="G533" s="31" t="s">
        <v>212</v>
      </c>
      <c r="H533" s="31" t="s">
        <v>231</v>
      </c>
      <c r="I533" s="31"/>
      <c r="J533" s="31"/>
      <c r="K533" s="31"/>
      <c r="L533" s="31"/>
      <c r="M533" s="31" t="s">
        <v>60</v>
      </c>
      <c r="N533" s="31" t="s">
        <v>232</v>
      </c>
      <c r="O533" s="31" t="s">
        <v>28</v>
      </c>
      <c r="P533" s="32" t="s">
        <v>67</v>
      </c>
      <c r="Q533" s="34">
        <v>0</v>
      </c>
      <c r="R533" s="34">
        <v>34279756</v>
      </c>
      <c r="S533" s="34">
        <v>0</v>
      </c>
      <c r="T533" s="34">
        <v>34279756</v>
      </c>
      <c r="U533" s="34">
        <v>0</v>
      </c>
      <c r="V533" s="34">
        <v>7000000</v>
      </c>
      <c r="W533" s="34">
        <v>27279756</v>
      </c>
      <c r="X533" s="34">
        <v>0</v>
      </c>
      <c r="Y533" s="34">
        <v>0</v>
      </c>
      <c r="Z533" s="34">
        <v>0</v>
      </c>
      <c r="AA533" s="34">
        <v>0</v>
      </c>
    </row>
    <row r="534" spans="1:27" ht="45" x14ac:dyDescent="0.25">
      <c r="A534" s="31" t="s">
        <v>137</v>
      </c>
      <c r="B534" s="32" t="s">
        <v>138</v>
      </c>
      <c r="C534" s="33" t="s">
        <v>66</v>
      </c>
      <c r="D534" s="31" t="s">
        <v>51</v>
      </c>
      <c r="E534" s="31" t="s">
        <v>216</v>
      </c>
      <c r="F534" s="31" t="s">
        <v>217</v>
      </c>
      <c r="G534" s="31" t="s">
        <v>212</v>
      </c>
      <c r="H534" s="31" t="s">
        <v>231</v>
      </c>
      <c r="I534" s="31"/>
      <c r="J534" s="31"/>
      <c r="K534" s="31"/>
      <c r="L534" s="31"/>
      <c r="M534" s="31" t="s">
        <v>27</v>
      </c>
      <c r="N534" s="31" t="s">
        <v>229</v>
      </c>
      <c r="O534" s="31" t="s">
        <v>28</v>
      </c>
      <c r="P534" s="32" t="s">
        <v>67</v>
      </c>
      <c r="Q534" s="34">
        <v>271497540</v>
      </c>
      <c r="R534" s="34">
        <v>801255997</v>
      </c>
      <c r="S534" s="34">
        <v>122119734</v>
      </c>
      <c r="T534" s="34">
        <v>950633803</v>
      </c>
      <c r="U534" s="34">
        <v>0</v>
      </c>
      <c r="V534" s="34">
        <v>826433737</v>
      </c>
      <c r="W534" s="34">
        <v>124200066</v>
      </c>
      <c r="X534" s="34">
        <v>762744311</v>
      </c>
      <c r="Y534" s="34">
        <v>441439032</v>
      </c>
      <c r="Z534" s="34">
        <v>441439032</v>
      </c>
      <c r="AA534" s="34">
        <v>441439032</v>
      </c>
    </row>
    <row r="535" spans="1:27" ht="45" x14ac:dyDescent="0.25">
      <c r="A535" s="31" t="s">
        <v>137</v>
      </c>
      <c r="B535" s="32" t="s">
        <v>138</v>
      </c>
      <c r="C535" s="33" t="s">
        <v>66</v>
      </c>
      <c r="D535" s="31" t="s">
        <v>51</v>
      </c>
      <c r="E535" s="31" t="s">
        <v>216</v>
      </c>
      <c r="F535" s="31" t="s">
        <v>217</v>
      </c>
      <c r="G535" s="31" t="s">
        <v>212</v>
      </c>
      <c r="H535" s="31" t="s">
        <v>231</v>
      </c>
      <c r="I535" s="31"/>
      <c r="J535" s="31"/>
      <c r="K535" s="31"/>
      <c r="L535" s="31"/>
      <c r="M535" s="31" t="s">
        <v>27</v>
      </c>
      <c r="N535" s="31" t="s">
        <v>205</v>
      </c>
      <c r="O535" s="31" t="s">
        <v>28</v>
      </c>
      <c r="P535" s="32" t="s">
        <v>67</v>
      </c>
      <c r="Q535" s="34">
        <v>970999245</v>
      </c>
      <c r="R535" s="34">
        <v>999761624</v>
      </c>
      <c r="S535" s="34">
        <v>4470848</v>
      </c>
      <c r="T535" s="34">
        <v>1966290021</v>
      </c>
      <c r="U535" s="34">
        <v>0</v>
      </c>
      <c r="V535" s="34">
        <v>1825767598</v>
      </c>
      <c r="W535" s="34">
        <v>140522423</v>
      </c>
      <c r="X535" s="34">
        <v>1544625085</v>
      </c>
      <c r="Y535" s="34">
        <v>1009295341</v>
      </c>
      <c r="Z535" s="34">
        <v>1009295341</v>
      </c>
      <c r="AA535" s="34">
        <v>1009295341</v>
      </c>
    </row>
    <row r="536" spans="1:27" ht="56.25" x14ac:dyDescent="0.25">
      <c r="A536" s="31" t="s">
        <v>137</v>
      </c>
      <c r="B536" s="32" t="s">
        <v>138</v>
      </c>
      <c r="C536" s="33" t="s">
        <v>68</v>
      </c>
      <c r="D536" s="31" t="s">
        <v>51</v>
      </c>
      <c r="E536" s="31" t="s">
        <v>233</v>
      </c>
      <c r="F536" s="31" t="s">
        <v>217</v>
      </c>
      <c r="G536" s="31" t="s">
        <v>218</v>
      </c>
      <c r="H536" s="31" t="s">
        <v>230</v>
      </c>
      <c r="I536" s="31"/>
      <c r="J536" s="31"/>
      <c r="K536" s="31"/>
      <c r="L536" s="31"/>
      <c r="M536" s="31" t="s">
        <v>27</v>
      </c>
      <c r="N536" s="31" t="s">
        <v>205</v>
      </c>
      <c r="O536" s="31" t="s">
        <v>28</v>
      </c>
      <c r="P536" s="32" t="s">
        <v>65</v>
      </c>
      <c r="Q536" s="34">
        <v>70898943</v>
      </c>
      <c r="R536" s="34">
        <v>0</v>
      </c>
      <c r="S536" s="34">
        <v>0</v>
      </c>
      <c r="T536" s="34">
        <v>70898943</v>
      </c>
      <c r="U536" s="34">
        <v>0</v>
      </c>
      <c r="V536" s="34">
        <v>65834253</v>
      </c>
      <c r="W536" s="34">
        <v>5064690</v>
      </c>
      <c r="X536" s="34">
        <v>65673382</v>
      </c>
      <c r="Y536" s="34">
        <v>48829381</v>
      </c>
      <c r="Z536" s="34">
        <v>48829381</v>
      </c>
      <c r="AA536" s="34">
        <v>48829381</v>
      </c>
    </row>
    <row r="537" spans="1:27" ht="45" x14ac:dyDescent="0.25">
      <c r="A537" s="31" t="s">
        <v>137</v>
      </c>
      <c r="B537" s="32" t="s">
        <v>138</v>
      </c>
      <c r="C537" s="33" t="s">
        <v>69</v>
      </c>
      <c r="D537" s="31" t="s">
        <v>51</v>
      </c>
      <c r="E537" s="31" t="s">
        <v>233</v>
      </c>
      <c r="F537" s="31" t="s">
        <v>217</v>
      </c>
      <c r="G537" s="31" t="s">
        <v>220</v>
      </c>
      <c r="H537" s="31" t="s">
        <v>70</v>
      </c>
      <c r="I537" s="31"/>
      <c r="J537" s="31"/>
      <c r="K537" s="31"/>
      <c r="L537" s="31"/>
      <c r="M537" s="31" t="s">
        <v>27</v>
      </c>
      <c r="N537" s="31" t="s">
        <v>205</v>
      </c>
      <c r="O537" s="31" t="s">
        <v>28</v>
      </c>
      <c r="P537" s="32" t="s">
        <v>71</v>
      </c>
      <c r="Q537" s="34">
        <v>1018193186</v>
      </c>
      <c r="R537" s="34">
        <v>256679330</v>
      </c>
      <c r="S537" s="34">
        <v>32441536</v>
      </c>
      <c r="T537" s="34">
        <v>1242430980</v>
      </c>
      <c r="U537" s="34">
        <v>0</v>
      </c>
      <c r="V537" s="34">
        <v>1233625268</v>
      </c>
      <c r="W537" s="34">
        <v>8805712</v>
      </c>
      <c r="X537" s="34">
        <v>895911637.84000003</v>
      </c>
      <c r="Y537" s="34">
        <v>534479173.91000003</v>
      </c>
      <c r="Z537" s="34">
        <v>534479173.91000003</v>
      </c>
      <c r="AA537" s="34">
        <v>534479173.91000003</v>
      </c>
    </row>
    <row r="538" spans="1:27" ht="56.25" x14ac:dyDescent="0.25">
      <c r="A538" s="31" t="s">
        <v>139</v>
      </c>
      <c r="B538" s="32" t="s">
        <v>140</v>
      </c>
      <c r="C538" s="33" t="s">
        <v>64</v>
      </c>
      <c r="D538" s="31" t="s">
        <v>51</v>
      </c>
      <c r="E538" s="31" t="s">
        <v>216</v>
      </c>
      <c r="F538" s="31" t="s">
        <v>217</v>
      </c>
      <c r="G538" s="31" t="s">
        <v>226</v>
      </c>
      <c r="H538" s="31" t="s">
        <v>230</v>
      </c>
      <c r="I538" s="31"/>
      <c r="J538" s="31"/>
      <c r="K538" s="31"/>
      <c r="L538" s="31"/>
      <c r="M538" s="31" t="s">
        <v>60</v>
      </c>
      <c r="N538" s="31" t="s">
        <v>235</v>
      </c>
      <c r="O538" s="31" t="s">
        <v>28</v>
      </c>
      <c r="P538" s="32" t="s">
        <v>65</v>
      </c>
      <c r="Q538" s="34">
        <v>5211645021</v>
      </c>
      <c r="R538" s="34">
        <v>0</v>
      </c>
      <c r="S538" s="34">
        <v>0</v>
      </c>
      <c r="T538" s="34">
        <v>5211645021</v>
      </c>
      <c r="U538" s="34">
        <v>0</v>
      </c>
      <c r="V538" s="34">
        <v>3844787894</v>
      </c>
      <c r="W538" s="34">
        <v>1366857127</v>
      </c>
      <c r="X538" s="34">
        <v>3726757737</v>
      </c>
      <c r="Y538" s="34">
        <v>1031606158.02</v>
      </c>
      <c r="Z538" s="34">
        <v>922723895.01999998</v>
      </c>
      <c r="AA538" s="34">
        <v>922723895.01999998</v>
      </c>
    </row>
    <row r="539" spans="1:27" ht="56.25" x14ac:dyDescent="0.25">
      <c r="A539" s="31" t="s">
        <v>164</v>
      </c>
      <c r="B539" s="32" t="s">
        <v>165</v>
      </c>
      <c r="C539" s="33" t="s">
        <v>64</v>
      </c>
      <c r="D539" s="31" t="s">
        <v>51</v>
      </c>
      <c r="E539" s="31" t="s">
        <v>216</v>
      </c>
      <c r="F539" s="31" t="s">
        <v>217</v>
      </c>
      <c r="G539" s="31" t="s">
        <v>226</v>
      </c>
      <c r="H539" s="31" t="s">
        <v>230</v>
      </c>
      <c r="I539" s="31"/>
      <c r="J539" s="31"/>
      <c r="K539" s="31"/>
      <c r="L539" s="31"/>
      <c r="M539" s="31" t="s">
        <v>60</v>
      </c>
      <c r="N539" s="31" t="s">
        <v>235</v>
      </c>
      <c r="O539" s="31" t="s">
        <v>28</v>
      </c>
      <c r="P539" s="32" t="s">
        <v>65</v>
      </c>
      <c r="Q539" s="34">
        <v>0</v>
      </c>
      <c r="R539" s="34">
        <v>982991250</v>
      </c>
      <c r="S539" s="34">
        <v>0</v>
      </c>
      <c r="T539" s="34">
        <v>982991250</v>
      </c>
      <c r="U539" s="34">
        <v>0</v>
      </c>
      <c r="V539" s="34">
        <v>982991250</v>
      </c>
      <c r="W539" s="34">
        <v>0</v>
      </c>
      <c r="X539" s="34">
        <v>982991250</v>
      </c>
      <c r="Y539" s="34">
        <v>260511975</v>
      </c>
      <c r="Z539" s="34">
        <v>260511975</v>
      </c>
      <c r="AA539" s="34">
        <v>260511975</v>
      </c>
    </row>
    <row r="540" spans="1:27" ht="56.25" x14ac:dyDescent="0.25">
      <c r="A540" s="31" t="s">
        <v>166</v>
      </c>
      <c r="B540" s="32" t="s">
        <v>167</v>
      </c>
      <c r="C540" s="33" t="s">
        <v>64</v>
      </c>
      <c r="D540" s="31" t="s">
        <v>51</v>
      </c>
      <c r="E540" s="31" t="s">
        <v>216</v>
      </c>
      <c r="F540" s="31" t="s">
        <v>217</v>
      </c>
      <c r="G540" s="31" t="s">
        <v>226</v>
      </c>
      <c r="H540" s="31" t="s">
        <v>230</v>
      </c>
      <c r="I540" s="31"/>
      <c r="J540" s="31"/>
      <c r="K540" s="31"/>
      <c r="L540" s="31"/>
      <c r="M540" s="31" t="s">
        <v>60</v>
      </c>
      <c r="N540" s="31" t="s">
        <v>235</v>
      </c>
      <c r="O540" s="31" t="s">
        <v>28</v>
      </c>
      <c r="P540" s="32" t="s">
        <v>65</v>
      </c>
      <c r="Q540" s="34">
        <v>0</v>
      </c>
      <c r="R540" s="34">
        <v>3868504145</v>
      </c>
      <c r="S540" s="34">
        <v>0</v>
      </c>
      <c r="T540" s="34">
        <v>3868504145</v>
      </c>
      <c r="U540" s="34">
        <v>0</v>
      </c>
      <c r="V540" s="34">
        <v>3868504145</v>
      </c>
      <c r="W540" s="34">
        <v>0</v>
      </c>
      <c r="X540" s="34">
        <v>3868504145</v>
      </c>
      <c r="Y540" s="34">
        <v>2126374219</v>
      </c>
      <c r="Z540" s="34">
        <v>2126374219</v>
      </c>
      <c r="AA540" s="34">
        <v>2126374219</v>
      </c>
    </row>
    <row r="541" spans="1:27" ht="56.25" x14ac:dyDescent="0.25">
      <c r="A541" s="31" t="s">
        <v>168</v>
      </c>
      <c r="B541" s="32" t="s">
        <v>169</v>
      </c>
      <c r="C541" s="33" t="s">
        <v>64</v>
      </c>
      <c r="D541" s="31" t="s">
        <v>51</v>
      </c>
      <c r="E541" s="31" t="s">
        <v>216</v>
      </c>
      <c r="F541" s="31" t="s">
        <v>217</v>
      </c>
      <c r="G541" s="31" t="s">
        <v>226</v>
      </c>
      <c r="H541" s="31" t="s">
        <v>230</v>
      </c>
      <c r="I541" s="31"/>
      <c r="J541" s="31"/>
      <c r="K541" s="31"/>
      <c r="L541" s="31"/>
      <c r="M541" s="31" t="s">
        <v>60</v>
      </c>
      <c r="N541" s="31" t="s">
        <v>235</v>
      </c>
      <c r="O541" s="31" t="s">
        <v>28</v>
      </c>
      <c r="P541" s="32" t="s">
        <v>65</v>
      </c>
      <c r="Q541" s="34">
        <v>0</v>
      </c>
      <c r="R541" s="34">
        <v>1633208000</v>
      </c>
      <c r="S541" s="34">
        <v>1633208000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</row>
    <row r="542" spans="1:27" ht="56.25" x14ac:dyDescent="0.25">
      <c r="A542" s="31" t="s">
        <v>170</v>
      </c>
      <c r="B542" s="32" t="s">
        <v>171</v>
      </c>
      <c r="C542" s="33" t="s">
        <v>64</v>
      </c>
      <c r="D542" s="31" t="s">
        <v>51</v>
      </c>
      <c r="E542" s="31" t="s">
        <v>216</v>
      </c>
      <c r="F542" s="31" t="s">
        <v>217</v>
      </c>
      <c r="G542" s="31" t="s">
        <v>226</v>
      </c>
      <c r="H542" s="31" t="s">
        <v>230</v>
      </c>
      <c r="I542" s="31"/>
      <c r="J542" s="31"/>
      <c r="K542" s="31"/>
      <c r="L542" s="31"/>
      <c r="M542" s="31" t="s">
        <v>60</v>
      </c>
      <c r="N542" s="31" t="s">
        <v>235</v>
      </c>
      <c r="O542" s="31" t="s">
        <v>28</v>
      </c>
      <c r="P542" s="32" t="s">
        <v>65</v>
      </c>
      <c r="Q542" s="34">
        <v>0</v>
      </c>
      <c r="R542" s="34">
        <v>2387538000</v>
      </c>
      <c r="S542" s="34">
        <v>0</v>
      </c>
      <c r="T542" s="34">
        <v>2387538000</v>
      </c>
      <c r="U542" s="34">
        <v>0</v>
      </c>
      <c r="V542" s="34">
        <v>2387538000</v>
      </c>
      <c r="W542" s="34">
        <v>0</v>
      </c>
      <c r="X542" s="34">
        <v>2387538000</v>
      </c>
      <c r="Y542" s="34">
        <v>1313145900</v>
      </c>
      <c r="Z542" s="34">
        <v>1313145900</v>
      </c>
      <c r="AA542" s="34">
        <v>1313145900</v>
      </c>
    </row>
    <row r="543" spans="1:27" ht="56.25" x14ac:dyDescent="0.25">
      <c r="A543" s="31" t="s">
        <v>172</v>
      </c>
      <c r="B543" s="32" t="s">
        <v>173</v>
      </c>
      <c r="C543" s="33" t="s">
        <v>64</v>
      </c>
      <c r="D543" s="31" t="s">
        <v>51</v>
      </c>
      <c r="E543" s="31" t="s">
        <v>216</v>
      </c>
      <c r="F543" s="31" t="s">
        <v>217</v>
      </c>
      <c r="G543" s="31" t="s">
        <v>226</v>
      </c>
      <c r="H543" s="31" t="s">
        <v>230</v>
      </c>
      <c r="I543" s="31"/>
      <c r="J543" s="31"/>
      <c r="K543" s="31"/>
      <c r="L543" s="31"/>
      <c r="M543" s="31" t="s">
        <v>60</v>
      </c>
      <c r="N543" s="31" t="s">
        <v>235</v>
      </c>
      <c r="O543" s="31" t="s">
        <v>28</v>
      </c>
      <c r="P543" s="32" t="s">
        <v>65</v>
      </c>
      <c r="Q543" s="34">
        <v>0</v>
      </c>
      <c r="R543" s="34">
        <v>3347487000</v>
      </c>
      <c r="S543" s="34">
        <v>0</v>
      </c>
      <c r="T543" s="34">
        <v>3347487000</v>
      </c>
      <c r="U543" s="34">
        <v>0</v>
      </c>
      <c r="V543" s="34">
        <v>3347487000</v>
      </c>
      <c r="W543" s="34">
        <v>0</v>
      </c>
      <c r="X543" s="34">
        <v>3347487000</v>
      </c>
      <c r="Y543" s="34">
        <v>1831615783</v>
      </c>
      <c r="Z543" s="34">
        <v>1831615783</v>
      </c>
      <c r="AA543" s="34">
        <v>1831615783</v>
      </c>
    </row>
    <row r="544" spans="1:27" ht="56.25" x14ac:dyDescent="0.25">
      <c r="A544" s="31" t="s">
        <v>174</v>
      </c>
      <c r="B544" s="32" t="s">
        <v>175</v>
      </c>
      <c r="C544" s="33" t="s">
        <v>64</v>
      </c>
      <c r="D544" s="31" t="s">
        <v>51</v>
      </c>
      <c r="E544" s="31" t="s">
        <v>216</v>
      </c>
      <c r="F544" s="31" t="s">
        <v>217</v>
      </c>
      <c r="G544" s="31" t="s">
        <v>226</v>
      </c>
      <c r="H544" s="31" t="s">
        <v>230</v>
      </c>
      <c r="I544" s="31"/>
      <c r="J544" s="31"/>
      <c r="K544" s="31"/>
      <c r="L544" s="31"/>
      <c r="M544" s="31" t="s">
        <v>60</v>
      </c>
      <c r="N544" s="31" t="s">
        <v>235</v>
      </c>
      <c r="O544" s="31" t="s">
        <v>28</v>
      </c>
      <c r="P544" s="32" t="s">
        <v>65</v>
      </c>
      <c r="Q544" s="34">
        <v>0</v>
      </c>
      <c r="R544" s="34">
        <v>6394587000</v>
      </c>
      <c r="S544" s="34">
        <v>0</v>
      </c>
      <c r="T544" s="34">
        <v>6394587000</v>
      </c>
      <c r="U544" s="34">
        <v>0</v>
      </c>
      <c r="V544" s="34">
        <v>6394587000</v>
      </c>
      <c r="W544" s="34">
        <v>0</v>
      </c>
      <c r="X544" s="34">
        <v>6394587000</v>
      </c>
      <c r="Y544" s="34">
        <v>4094598450</v>
      </c>
      <c r="Z544" s="34">
        <v>4094598450</v>
      </c>
      <c r="AA544" s="34">
        <v>4094598450</v>
      </c>
    </row>
    <row r="545" spans="1:27" ht="56.25" x14ac:dyDescent="0.25">
      <c r="A545" s="31" t="s">
        <v>176</v>
      </c>
      <c r="B545" s="32" t="s">
        <v>177</v>
      </c>
      <c r="C545" s="33" t="s">
        <v>64</v>
      </c>
      <c r="D545" s="31" t="s">
        <v>51</v>
      </c>
      <c r="E545" s="31" t="s">
        <v>216</v>
      </c>
      <c r="F545" s="31" t="s">
        <v>217</v>
      </c>
      <c r="G545" s="31" t="s">
        <v>226</v>
      </c>
      <c r="H545" s="31" t="s">
        <v>230</v>
      </c>
      <c r="I545" s="31"/>
      <c r="J545" s="31"/>
      <c r="K545" s="31"/>
      <c r="L545" s="31"/>
      <c r="M545" s="31" t="s">
        <v>60</v>
      </c>
      <c r="N545" s="31" t="s">
        <v>235</v>
      </c>
      <c r="O545" s="31" t="s">
        <v>28</v>
      </c>
      <c r="P545" s="32" t="s">
        <v>65</v>
      </c>
      <c r="Q545" s="34">
        <v>0</v>
      </c>
      <c r="R545" s="34">
        <v>1928918000</v>
      </c>
      <c r="S545" s="34">
        <v>0</v>
      </c>
      <c r="T545" s="34">
        <v>1928918000</v>
      </c>
      <c r="U545" s="34">
        <v>0</v>
      </c>
      <c r="V545" s="34">
        <v>1928918000</v>
      </c>
      <c r="W545" s="34">
        <v>0</v>
      </c>
      <c r="X545" s="34">
        <v>1928918000</v>
      </c>
      <c r="Y545" s="34">
        <v>675121300</v>
      </c>
      <c r="Z545" s="34">
        <v>675121300</v>
      </c>
      <c r="AA545" s="34">
        <v>675121300</v>
      </c>
    </row>
    <row r="546" spans="1:27" ht="56.25" x14ac:dyDescent="0.25">
      <c r="A546" s="31" t="s">
        <v>178</v>
      </c>
      <c r="B546" s="32" t="s">
        <v>179</v>
      </c>
      <c r="C546" s="33" t="s">
        <v>64</v>
      </c>
      <c r="D546" s="31" t="s">
        <v>51</v>
      </c>
      <c r="E546" s="31" t="s">
        <v>216</v>
      </c>
      <c r="F546" s="31" t="s">
        <v>217</v>
      </c>
      <c r="G546" s="31" t="s">
        <v>226</v>
      </c>
      <c r="H546" s="31" t="s">
        <v>230</v>
      </c>
      <c r="I546" s="31"/>
      <c r="J546" s="31"/>
      <c r="K546" s="31"/>
      <c r="L546" s="31"/>
      <c r="M546" s="31" t="s">
        <v>60</v>
      </c>
      <c r="N546" s="31" t="s">
        <v>235</v>
      </c>
      <c r="O546" s="31" t="s">
        <v>28</v>
      </c>
      <c r="P546" s="32" t="s">
        <v>65</v>
      </c>
      <c r="Q546" s="34">
        <v>0</v>
      </c>
      <c r="R546" s="34">
        <v>2771895000</v>
      </c>
      <c r="S546" s="34">
        <v>0</v>
      </c>
      <c r="T546" s="34">
        <v>2771895000</v>
      </c>
      <c r="U546" s="34">
        <v>0</v>
      </c>
      <c r="V546" s="34">
        <v>2771895000</v>
      </c>
      <c r="W546" s="34">
        <v>0</v>
      </c>
      <c r="X546" s="34">
        <v>2771895000</v>
      </c>
      <c r="Y546" s="34">
        <v>2078921250</v>
      </c>
      <c r="Z546" s="34">
        <v>2078921250</v>
      </c>
      <c r="AA546" s="34">
        <v>2078921250</v>
      </c>
    </row>
    <row r="547" spans="1:27" ht="56.25" x14ac:dyDescent="0.25">
      <c r="A547" s="31" t="s">
        <v>180</v>
      </c>
      <c r="B547" s="32" t="s">
        <v>181</v>
      </c>
      <c r="C547" s="33" t="s">
        <v>64</v>
      </c>
      <c r="D547" s="31" t="s">
        <v>51</v>
      </c>
      <c r="E547" s="31" t="s">
        <v>216</v>
      </c>
      <c r="F547" s="31" t="s">
        <v>217</v>
      </c>
      <c r="G547" s="31" t="s">
        <v>226</v>
      </c>
      <c r="H547" s="31" t="s">
        <v>230</v>
      </c>
      <c r="I547" s="31"/>
      <c r="J547" s="31"/>
      <c r="K547" s="31"/>
      <c r="L547" s="31"/>
      <c r="M547" s="31" t="s">
        <v>60</v>
      </c>
      <c r="N547" s="31" t="s">
        <v>235</v>
      </c>
      <c r="O547" s="31" t="s">
        <v>28</v>
      </c>
      <c r="P547" s="32" t="s">
        <v>65</v>
      </c>
      <c r="Q547" s="34">
        <v>0</v>
      </c>
      <c r="R547" s="34">
        <v>5450788000</v>
      </c>
      <c r="S547" s="34">
        <v>0</v>
      </c>
      <c r="T547" s="34">
        <v>5450788000</v>
      </c>
      <c r="U547" s="34">
        <v>0</v>
      </c>
      <c r="V547" s="34">
        <v>5450788000</v>
      </c>
      <c r="W547" s="34">
        <v>0</v>
      </c>
      <c r="X547" s="34">
        <v>5450788000</v>
      </c>
      <c r="Y547" s="34">
        <v>2374986200</v>
      </c>
      <c r="Z547" s="34">
        <v>2374986200</v>
      </c>
      <c r="AA547" s="34">
        <v>2374986200</v>
      </c>
    </row>
    <row r="548" spans="1:27" ht="56.25" x14ac:dyDescent="0.25">
      <c r="A548" s="31" t="s">
        <v>182</v>
      </c>
      <c r="B548" s="32" t="s">
        <v>183</v>
      </c>
      <c r="C548" s="33" t="s">
        <v>64</v>
      </c>
      <c r="D548" s="31" t="s">
        <v>51</v>
      </c>
      <c r="E548" s="31" t="s">
        <v>216</v>
      </c>
      <c r="F548" s="31" t="s">
        <v>217</v>
      </c>
      <c r="G548" s="31" t="s">
        <v>226</v>
      </c>
      <c r="H548" s="31" t="s">
        <v>230</v>
      </c>
      <c r="I548" s="31"/>
      <c r="J548" s="31"/>
      <c r="K548" s="31"/>
      <c r="L548" s="31"/>
      <c r="M548" s="31" t="s">
        <v>60</v>
      </c>
      <c r="N548" s="31" t="s">
        <v>235</v>
      </c>
      <c r="O548" s="31" t="s">
        <v>28</v>
      </c>
      <c r="P548" s="32" t="s">
        <v>65</v>
      </c>
      <c r="Q548" s="34">
        <v>0</v>
      </c>
      <c r="R548" s="34">
        <v>4333065000</v>
      </c>
      <c r="S548" s="34">
        <v>0</v>
      </c>
      <c r="T548" s="34">
        <v>4333065000</v>
      </c>
      <c r="U548" s="34">
        <v>0</v>
      </c>
      <c r="V548" s="34">
        <v>4333065000</v>
      </c>
      <c r="W548" s="34">
        <v>0</v>
      </c>
      <c r="X548" s="34">
        <v>4333065000</v>
      </c>
      <c r="Y548" s="34">
        <v>2500401472</v>
      </c>
      <c r="Z548" s="34">
        <v>2500401472</v>
      </c>
      <c r="AA548" s="34">
        <v>2500401472</v>
      </c>
    </row>
    <row r="549" spans="1:27" ht="56.25" x14ac:dyDescent="0.25">
      <c r="A549" s="31" t="s">
        <v>184</v>
      </c>
      <c r="B549" s="32" t="s">
        <v>185</v>
      </c>
      <c r="C549" s="33" t="s">
        <v>64</v>
      </c>
      <c r="D549" s="31" t="s">
        <v>51</v>
      </c>
      <c r="E549" s="31" t="s">
        <v>216</v>
      </c>
      <c r="F549" s="31" t="s">
        <v>217</v>
      </c>
      <c r="G549" s="31" t="s">
        <v>226</v>
      </c>
      <c r="H549" s="31" t="s">
        <v>230</v>
      </c>
      <c r="I549" s="31"/>
      <c r="J549" s="31"/>
      <c r="K549" s="31"/>
      <c r="L549" s="31"/>
      <c r="M549" s="31" t="s">
        <v>60</v>
      </c>
      <c r="N549" s="31" t="s">
        <v>235</v>
      </c>
      <c r="O549" s="31" t="s">
        <v>28</v>
      </c>
      <c r="P549" s="32" t="s">
        <v>65</v>
      </c>
      <c r="Q549" s="34">
        <v>0</v>
      </c>
      <c r="R549" s="34">
        <v>3872710000</v>
      </c>
      <c r="S549" s="34">
        <v>0</v>
      </c>
      <c r="T549" s="34">
        <v>3872710000</v>
      </c>
      <c r="U549" s="34">
        <v>0</v>
      </c>
      <c r="V549" s="34">
        <v>3872710000</v>
      </c>
      <c r="W549" s="34">
        <v>0</v>
      </c>
      <c r="X549" s="34">
        <v>3872710000</v>
      </c>
      <c r="Y549" s="34">
        <v>813269100</v>
      </c>
      <c r="Z549" s="34">
        <v>813269100</v>
      </c>
      <c r="AA549" s="34">
        <v>813269100</v>
      </c>
    </row>
    <row r="550" spans="1:27" ht="67.5" x14ac:dyDescent="0.25">
      <c r="A550" s="31" t="s">
        <v>186</v>
      </c>
      <c r="B550" s="32" t="s">
        <v>187</v>
      </c>
      <c r="C550" s="33" t="s">
        <v>64</v>
      </c>
      <c r="D550" s="31" t="s">
        <v>51</v>
      </c>
      <c r="E550" s="31" t="s">
        <v>216</v>
      </c>
      <c r="F550" s="31" t="s">
        <v>217</v>
      </c>
      <c r="G550" s="31" t="s">
        <v>226</v>
      </c>
      <c r="H550" s="31" t="s">
        <v>230</v>
      </c>
      <c r="I550" s="31"/>
      <c r="J550" s="31"/>
      <c r="K550" s="31"/>
      <c r="L550" s="31"/>
      <c r="M550" s="31" t="s">
        <v>60</v>
      </c>
      <c r="N550" s="31" t="s">
        <v>235</v>
      </c>
      <c r="O550" s="31" t="s">
        <v>28</v>
      </c>
      <c r="P550" s="32" t="s">
        <v>65</v>
      </c>
      <c r="Q550" s="34">
        <v>0</v>
      </c>
      <c r="R550" s="34">
        <v>3547737000</v>
      </c>
      <c r="S550" s="34">
        <v>0</v>
      </c>
      <c r="T550" s="34">
        <v>3547737000</v>
      </c>
      <c r="U550" s="34">
        <v>0</v>
      </c>
      <c r="V550" s="34">
        <v>3547737000</v>
      </c>
      <c r="W550" s="34">
        <v>0</v>
      </c>
      <c r="X550" s="34">
        <v>3547737000</v>
      </c>
      <c r="Y550" s="34">
        <v>2660802750</v>
      </c>
      <c r="Z550" s="34">
        <v>2660802750</v>
      </c>
      <c r="AA550" s="34">
        <v>2660802750</v>
      </c>
    </row>
    <row r="551" spans="1:27" ht="56.25" x14ac:dyDescent="0.25">
      <c r="A551" s="31" t="s">
        <v>188</v>
      </c>
      <c r="B551" s="32" t="s">
        <v>189</v>
      </c>
      <c r="C551" s="33" t="s">
        <v>64</v>
      </c>
      <c r="D551" s="31" t="s">
        <v>51</v>
      </c>
      <c r="E551" s="31" t="s">
        <v>216</v>
      </c>
      <c r="F551" s="31" t="s">
        <v>217</v>
      </c>
      <c r="G551" s="31" t="s">
        <v>226</v>
      </c>
      <c r="H551" s="31" t="s">
        <v>230</v>
      </c>
      <c r="I551" s="31"/>
      <c r="J551" s="31"/>
      <c r="K551" s="31"/>
      <c r="L551" s="31"/>
      <c r="M551" s="31" t="s">
        <v>60</v>
      </c>
      <c r="N551" s="31" t="s">
        <v>235</v>
      </c>
      <c r="O551" s="31" t="s">
        <v>28</v>
      </c>
      <c r="P551" s="32" t="s">
        <v>65</v>
      </c>
      <c r="Q551" s="34">
        <v>0</v>
      </c>
      <c r="R551" s="34">
        <v>3529359000</v>
      </c>
      <c r="S551" s="34">
        <v>0</v>
      </c>
      <c r="T551" s="34">
        <v>3529359000</v>
      </c>
      <c r="U551" s="34">
        <v>0</v>
      </c>
      <c r="V551" s="34">
        <v>3529359000</v>
      </c>
      <c r="W551" s="34">
        <v>0</v>
      </c>
      <c r="X551" s="34">
        <v>3529359000</v>
      </c>
      <c r="Y551" s="34">
        <v>2121377650</v>
      </c>
      <c r="Z551" s="34">
        <v>2121377650</v>
      </c>
      <c r="AA551" s="34">
        <v>2121377650</v>
      </c>
    </row>
    <row r="552" spans="1:27" ht="56.25" x14ac:dyDescent="0.25">
      <c r="A552" s="31" t="s">
        <v>190</v>
      </c>
      <c r="B552" s="32" t="s">
        <v>191</v>
      </c>
      <c r="C552" s="33" t="s">
        <v>64</v>
      </c>
      <c r="D552" s="31" t="s">
        <v>51</v>
      </c>
      <c r="E552" s="31" t="s">
        <v>216</v>
      </c>
      <c r="F552" s="31" t="s">
        <v>217</v>
      </c>
      <c r="G552" s="31" t="s">
        <v>226</v>
      </c>
      <c r="H552" s="31" t="s">
        <v>230</v>
      </c>
      <c r="I552" s="31"/>
      <c r="J552" s="31"/>
      <c r="K552" s="31"/>
      <c r="L552" s="31"/>
      <c r="M552" s="31" t="s">
        <v>60</v>
      </c>
      <c r="N552" s="31" t="s">
        <v>235</v>
      </c>
      <c r="O552" s="31" t="s">
        <v>28</v>
      </c>
      <c r="P552" s="32" t="s">
        <v>65</v>
      </c>
      <c r="Q552" s="34">
        <v>0</v>
      </c>
      <c r="R552" s="34">
        <v>5854578975</v>
      </c>
      <c r="S552" s="34">
        <v>0</v>
      </c>
      <c r="T552" s="34">
        <v>5854578975</v>
      </c>
      <c r="U552" s="34">
        <v>0</v>
      </c>
      <c r="V552" s="34">
        <v>5854578975</v>
      </c>
      <c r="W552" s="34">
        <v>0</v>
      </c>
      <c r="X552" s="34">
        <v>5854578975</v>
      </c>
      <c r="Y552" s="34">
        <v>1122236723</v>
      </c>
      <c r="Z552" s="34">
        <v>1122236723</v>
      </c>
      <c r="AA552" s="34">
        <v>1122236723</v>
      </c>
    </row>
    <row r="553" spans="1:27" ht="56.25" x14ac:dyDescent="0.25">
      <c r="A553" s="31" t="s">
        <v>192</v>
      </c>
      <c r="B553" s="32" t="s">
        <v>193</v>
      </c>
      <c r="C553" s="33" t="s">
        <v>64</v>
      </c>
      <c r="D553" s="31" t="s">
        <v>51</v>
      </c>
      <c r="E553" s="31" t="s">
        <v>216</v>
      </c>
      <c r="F553" s="31" t="s">
        <v>217</v>
      </c>
      <c r="G553" s="31" t="s">
        <v>226</v>
      </c>
      <c r="H553" s="31" t="s">
        <v>230</v>
      </c>
      <c r="I553" s="31"/>
      <c r="J553" s="31"/>
      <c r="K553" s="31"/>
      <c r="L553" s="31"/>
      <c r="M553" s="31" t="s">
        <v>60</v>
      </c>
      <c r="N553" s="31" t="s">
        <v>235</v>
      </c>
      <c r="O553" s="31" t="s">
        <v>28</v>
      </c>
      <c r="P553" s="32" t="s">
        <v>65</v>
      </c>
      <c r="Q553" s="34">
        <v>0</v>
      </c>
      <c r="R553" s="34">
        <v>1387093500</v>
      </c>
      <c r="S553" s="34">
        <v>0</v>
      </c>
      <c r="T553" s="34">
        <v>1387093500</v>
      </c>
      <c r="U553" s="34">
        <v>0</v>
      </c>
      <c r="V553" s="34">
        <v>1387093500</v>
      </c>
      <c r="W553" s="34">
        <v>0</v>
      </c>
      <c r="X553" s="34">
        <v>1387093500</v>
      </c>
      <c r="Y553" s="34">
        <v>223931361</v>
      </c>
      <c r="Z553" s="34">
        <v>223931361</v>
      </c>
      <c r="AA553" s="34">
        <v>223931361</v>
      </c>
    </row>
    <row r="554" spans="1:27" ht="56.25" x14ac:dyDescent="0.25">
      <c r="A554" s="31" t="s">
        <v>194</v>
      </c>
      <c r="B554" s="32" t="s">
        <v>195</v>
      </c>
      <c r="C554" s="33" t="s">
        <v>64</v>
      </c>
      <c r="D554" s="31" t="s">
        <v>51</v>
      </c>
      <c r="E554" s="31" t="s">
        <v>216</v>
      </c>
      <c r="F554" s="31" t="s">
        <v>217</v>
      </c>
      <c r="G554" s="31" t="s">
        <v>226</v>
      </c>
      <c r="H554" s="31" t="s">
        <v>230</v>
      </c>
      <c r="I554" s="31"/>
      <c r="J554" s="31"/>
      <c r="K554" s="31"/>
      <c r="L554" s="31"/>
      <c r="M554" s="31" t="s">
        <v>60</v>
      </c>
      <c r="N554" s="31" t="s">
        <v>235</v>
      </c>
      <c r="O554" s="31" t="s">
        <v>28</v>
      </c>
      <c r="P554" s="32" t="s">
        <v>65</v>
      </c>
      <c r="Q554" s="34">
        <v>0</v>
      </c>
      <c r="R554" s="34">
        <v>2245034000</v>
      </c>
      <c r="S554" s="34">
        <v>0</v>
      </c>
      <c r="T554" s="34">
        <v>2245034000</v>
      </c>
      <c r="U554" s="34">
        <v>0</v>
      </c>
      <c r="V554" s="34">
        <v>2245034000</v>
      </c>
      <c r="W554" s="34">
        <v>0</v>
      </c>
      <c r="X554" s="34">
        <v>2245034000</v>
      </c>
      <c r="Y554" s="34">
        <v>566084970</v>
      </c>
      <c r="Z554" s="34">
        <v>566084970</v>
      </c>
      <c r="AA554" s="34">
        <v>566084970</v>
      </c>
    </row>
    <row r="555" spans="1:27" x14ac:dyDescent="0.25">
      <c r="A555" s="31" t="s">
        <v>199</v>
      </c>
      <c r="B555" s="32" t="s">
        <v>199</v>
      </c>
      <c r="C555" s="33" t="s">
        <v>199</v>
      </c>
      <c r="D555" s="31" t="s">
        <v>199</v>
      </c>
      <c r="E555" s="31" t="s">
        <v>199</v>
      </c>
      <c r="F555" s="31" t="s">
        <v>199</v>
      </c>
      <c r="G555" s="31" t="s">
        <v>199</v>
      </c>
      <c r="H555" s="31" t="s">
        <v>199</v>
      </c>
      <c r="I555" s="31" t="s">
        <v>199</v>
      </c>
      <c r="J555" s="31" t="s">
        <v>199</v>
      </c>
      <c r="K555" s="31" t="s">
        <v>199</v>
      </c>
      <c r="L555" s="31" t="s">
        <v>199</v>
      </c>
      <c r="M555" s="31" t="s">
        <v>199</v>
      </c>
      <c r="N555" s="31" t="s">
        <v>199</v>
      </c>
      <c r="O555" s="31" t="s">
        <v>199</v>
      </c>
      <c r="P555" s="32" t="s">
        <v>199</v>
      </c>
      <c r="Q555" s="34">
        <v>2986174438626</v>
      </c>
      <c r="R555" s="34">
        <v>9958019790002.0996</v>
      </c>
      <c r="S555" s="34">
        <v>2569294525450.1001</v>
      </c>
      <c r="T555" s="34">
        <v>10374899703178</v>
      </c>
      <c r="U555" s="34">
        <v>0</v>
      </c>
      <c r="V555" s="34">
        <v>10181841474272.199</v>
      </c>
      <c r="W555" s="34">
        <v>193058228905.84</v>
      </c>
      <c r="X555" s="34">
        <v>9640461544737.6797</v>
      </c>
      <c r="Y555" s="34">
        <v>7427299176429.3604</v>
      </c>
      <c r="Z555" s="34">
        <v>7427086070052.3604</v>
      </c>
      <c r="AA555" s="34">
        <v>7427085434374.3604</v>
      </c>
    </row>
    <row r="556" spans="1:27" x14ac:dyDescent="0.25">
      <c r="A556" s="31" t="s">
        <v>199</v>
      </c>
      <c r="B556" s="35" t="s">
        <v>199</v>
      </c>
      <c r="C556" s="33" t="s">
        <v>199</v>
      </c>
      <c r="D556" s="31" t="s">
        <v>199</v>
      </c>
      <c r="E556" s="31" t="s">
        <v>199</v>
      </c>
      <c r="F556" s="31" t="s">
        <v>199</v>
      </c>
      <c r="G556" s="31" t="s">
        <v>199</v>
      </c>
      <c r="H556" s="31" t="s">
        <v>199</v>
      </c>
      <c r="I556" s="31" t="s">
        <v>199</v>
      </c>
      <c r="J556" s="31" t="s">
        <v>199</v>
      </c>
      <c r="K556" s="31" t="s">
        <v>199</v>
      </c>
      <c r="L556" s="31" t="s">
        <v>199</v>
      </c>
      <c r="M556" s="31" t="s">
        <v>199</v>
      </c>
      <c r="N556" s="31" t="s">
        <v>199</v>
      </c>
      <c r="O556" s="31" t="s">
        <v>199</v>
      </c>
      <c r="P556" s="32" t="s">
        <v>199</v>
      </c>
      <c r="Q556" s="36" t="s">
        <v>199</v>
      </c>
      <c r="R556" s="36" t="s">
        <v>199</v>
      </c>
      <c r="S556" s="36" t="s">
        <v>199</v>
      </c>
      <c r="T556" s="36" t="s">
        <v>199</v>
      </c>
      <c r="U556" s="36" t="s">
        <v>199</v>
      </c>
      <c r="V556" s="36" t="s">
        <v>199</v>
      </c>
      <c r="W556" s="36" t="s">
        <v>199</v>
      </c>
      <c r="X556" s="36" t="s">
        <v>199</v>
      </c>
      <c r="Y556" s="36" t="s">
        <v>199</v>
      </c>
      <c r="Z556" s="36" t="s">
        <v>199</v>
      </c>
      <c r="AA556" s="36" t="s">
        <v>199</v>
      </c>
    </row>
    <row r="557" spans="1:27" x14ac:dyDescent="0.25">
      <c r="A557" s="17"/>
      <c r="B557" s="18"/>
      <c r="C557" s="19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8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</row>
    <row r="558" spans="1:27" x14ac:dyDescent="0.25">
      <c r="A558" s="17"/>
      <c r="B558" s="18"/>
      <c r="C558" s="19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8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</row>
    <row r="559" spans="1:27" x14ac:dyDescent="0.25">
      <c r="A559" s="17"/>
      <c r="B559" s="18"/>
      <c r="C559" s="19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8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</row>
    <row r="560" spans="1:27" x14ac:dyDescent="0.25">
      <c r="A560" s="17"/>
      <c r="B560" s="18"/>
      <c r="C560" s="19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8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</row>
    <row r="561" spans="1:27" x14ac:dyDescent="0.25">
      <c r="A561" s="17"/>
      <c r="B561" s="18"/>
      <c r="C561" s="19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8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</row>
    <row r="562" spans="1:27" x14ac:dyDescent="0.25">
      <c r="A562" s="17"/>
      <c r="B562" s="18"/>
      <c r="C562" s="19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8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</row>
    <row r="563" spans="1:27" x14ac:dyDescent="0.25">
      <c r="A563" s="17"/>
      <c r="B563" s="18"/>
      <c r="C563" s="19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8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</row>
    <row r="564" spans="1:27" x14ac:dyDescent="0.25">
      <c r="A564" s="17"/>
      <c r="B564" s="18"/>
      <c r="C564" s="19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8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</row>
    <row r="565" spans="1:27" x14ac:dyDescent="0.25">
      <c r="A565" s="17"/>
      <c r="B565" s="18"/>
      <c r="C565" s="19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8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</row>
    <row r="566" spans="1:27" x14ac:dyDescent="0.25">
      <c r="A566" s="17"/>
      <c r="B566" s="18"/>
      <c r="C566" s="19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8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</row>
    <row r="567" spans="1:27" x14ac:dyDescent="0.25">
      <c r="A567" s="17"/>
      <c r="B567" s="18"/>
      <c r="C567" s="19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8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</row>
    <row r="568" spans="1:27" x14ac:dyDescent="0.25">
      <c r="A568" s="17"/>
      <c r="B568" s="18"/>
      <c r="C568" s="19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8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</row>
    <row r="569" spans="1:27" x14ac:dyDescent="0.25">
      <c r="A569" s="17"/>
      <c r="B569" s="18"/>
      <c r="C569" s="19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8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</row>
    <row r="570" spans="1:27" x14ac:dyDescent="0.25">
      <c r="A570" s="17"/>
      <c r="B570" s="18"/>
      <c r="C570" s="19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8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</row>
    <row r="571" spans="1:27" x14ac:dyDescent="0.25">
      <c r="A571" s="17"/>
      <c r="B571" s="18"/>
      <c r="C571" s="19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8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</row>
    <row r="572" spans="1:27" x14ac:dyDescent="0.25">
      <c r="A572" s="17"/>
      <c r="B572" s="18"/>
      <c r="C572" s="19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8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</row>
    <row r="573" spans="1:27" x14ac:dyDescent="0.25">
      <c r="A573" s="17"/>
      <c r="B573" s="18"/>
      <c r="C573" s="19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8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</row>
    <row r="574" spans="1:27" x14ac:dyDescent="0.25">
      <c r="A574" s="17"/>
      <c r="B574" s="18"/>
      <c r="C574" s="19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8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</row>
    <row r="575" spans="1:27" x14ac:dyDescent="0.25">
      <c r="A575" s="17"/>
      <c r="B575" s="18"/>
      <c r="C575" s="19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8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</row>
    <row r="576" spans="1:27" x14ac:dyDescent="0.25">
      <c r="A576" s="17"/>
      <c r="B576" s="18"/>
      <c r="C576" s="19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8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</row>
    <row r="577" spans="1:27" x14ac:dyDescent="0.25">
      <c r="A577" s="17"/>
      <c r="B577" s="18"/>
      <c r="C577" s="19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8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</row>
    <row r="578" spans="1:27" x14ac:dyDescent="0.25">
      <c r="A578" s="17"/>
      <c r="B578" s="18"/>
      <c r="C578" s="19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8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</row>
    <row r="579" spans="1:27" x14ac:dyDescent="0.25">
      <c r="A579" s="17"/>
      <c r="B579" s="18"/>
      <c r="C579" s="19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8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</row>
    <row r="580" spans="1:27" x14ac:dyDescent="0.25">
      <c r="A580" s="17"/>
      <c r="B580" s="18"/>
      <c r="C580" s="19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8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</row>
    <row r="581" spans="1:27" x14ac:dyDescent="0.25">
      <c r="A581" s="17"/>
      <c r="B581" s="18"/>
      <c r="C581" s="19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8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</row>
    <row r="582" spans="1:27" x14ac:dyDescent="0.25">
      <c r="A582" s="17"/>
      <c r="B582" s="18"/>
      <c r="C582" s="19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8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</row>
    <row r="583" spans="1:27" x14ac:dyDescent="0.25">
      <c r="A583" s="17"/>
      <c r="B583" s="18"/>
      <c r="C583" s="19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8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</row>
    <row r="584" spans="1:27" x14ac:dyDescent="0.25">
      <c r="A584" s="17"/>
      <c r="B584" s="18"/>
      <c r="C584" s="19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8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</row>
    <row r="585" spans="1:27" x14ac:dyDescent="0.25">
      <c r="A585" s="17"/>
      <c r="B585" s="18"/>
      <c r="C585" s="19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8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</row>
    <row r="586" spans="1:27" x14ac:dyDescent="0.25">
      <c r="A586" s="17"/>
      <c r="B586" s="18"/>
      <c r="C586" s="19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8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</row>
    <row r="587" spans="1:27" x14ac:dyDescent="0.25">
      <c r="A587" s="17"/>
      <c r="B587" s="18"/>
      <c r="C587" s="19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8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</row>
    <row r="588" spans="1:27" x14ac:dyDescent="0.25">
      <c r="A588" s="17"/>
      <c r="B588" s="18"/>
      <c r="C588" s="19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8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</row>
    <row r="589" spans="1:27" x14ac:dyDescent="0.25">
      <c r="A589" s="17"/>
      <c r="B589" s="18"/>
      <c r="C589" s="19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8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</row>
    <row r="590" spans="1:27" x14ac:dyDescent="0.25">
      <c r="A590" s="17"/>
      <c r="B590" s="18"/>
      <c r="C590" s="19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8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</row>
    <row r="591" spans="1:27" x14ac:dyDescent="0.25">
      <c r="A591" s="17"/>
      <c r="B591" s="18"/>
      <c r="C591" s="19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8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</row>
    <row r="592" spans="1:27" x14ac:dyDescent="0.25">
      <c r="A592" s="17"/>
      <c r="B592" s="18"/>
      <c r="C592" s="19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8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</row>
    <row r="593" spans="1:27" x14ac:dyDescent="0.25">
      <c r="A593" s="17"/>
      <c r="B593" s="18"/>
      <c r="C593" s="19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8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</row>
    <row r="594" spans="1:27" x14ac:dyDescent="0.25">
      <c r="A594" s="17"/>
      <c r="B594" s="18"/>
      <c r="C594" s="19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8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</row>
    <row r="595" spans="1:27" x14ac:dyDescent="0.25">
      <c r="A595" s="17"/>
      <c r="B595" s="18"/>
      <c r="C595" s="19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8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</row>
    <row r="596" spans="1:27" x14ac:dyDescent="0.25">
      <c r="A596" s="17"/>
      <c r="B596" s="18"/>
      <c r="C596" s="19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8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</row>
    <row r="597" spans="1:27" x14ac:dyDescent="0.25">
      <c r="A597" s="17"/>
      <c r="B597" s="18"/>
      <c r="C597" s="19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8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</row>
    <row r="598" spans="1:27" x14ac:dyDescent="0.25">
      <c r="A598" s="17"/>
      <c r="B598" s="18"/>
      <c r="C598" s="19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8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</row>
    <row r="599" spans="1:27" x14ac:dyDescent="0.25">
      <c r="A599" s="17"/>
      <c r="B599" s="18"/>
      <c r="C599" s="19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8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</row>
    <row r="600" spans="1:27" x14ac:dyDescent="0.25">
      <c r="A600" s="17"/>
      <c r="B600" s="18"/>
      <c r="C600" s="19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8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</row>
    <row r="601" spans="1:27" x14ac:dyDescent="0.25">
      <c r="A601" s="17"/>
      <c r="B601" s="18"/>
      <c r="C601" s="19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8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</row>
    <row r="602" spans="1:27" x14ac:dyDescent="0.25">
      <c r="A602" s="17"/>
      <c r="B602" s="18"/>
      <c r="C602" s="19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8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</row>
    <row r="603" spans="1:27" x14ac:dyDescent="0.25">
      <c r="A603" s="17"/>
      <c r="B603" s="18"/>
      <c r="C603" s="19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8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</row>
    <row r="604" spans="1:27" x14ac:dyDescent="0.25">
      <c r="A604" s="17"/>
      <c r="B604" s="18"/>
      <c r="C604" s="19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8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</row>
    <row r="605" spans="1:27" x14ac:dyDescent="0.25">
      <c r="A605" s="17"/>
      <c r="B605" s="18"/>
      <c r="C605" s="19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8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</row>
    <row r="606" spans="1:27" x14ac:dyDescent="0.25">
      <c r="A606" s="17"/>
      <c r="B606" s="18"/>
      <c r="C606" s="19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8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</row>
    <row r="607" spans="1:27" x14ac:dyDescent="0.25">
      <c r="A607" s="17"/>
      <c r="B607" s="18"/>
      <c r="C607" s="19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8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</row>
    <row r="608" spans="1:27" x14ac:dyDescent="0.25">
      <c r="A608" s="17"/>
      <c r="B608" s="18"/>
      <c r="C608" s="19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8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</row>
    <row r="609" spans="1:27" x14ac:dyDescent="0.25">
      <c r="A609" s="17"/>
      <c r="B609" s="18"/>
      <c r="C609" s="19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8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</row>
    <row r="610" spans="1:27" x14ac:dyDescent="0.25">
      <c r="A610" s="17"/>
      <c r="B610" s="18"/>
      <c r="C610" s="19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8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</row>
    <row r="611" spans="1:27" x14ac:dyDescent="0.25">
      <c r="A611" s="17"/>
      <c r="B611" s="21"/>
      <c r="C611" s="19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8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</row>
  </sheetData>
  <autoFilter ref="A4:AA540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4A1071-49A1-4ED8-ACD6-8B753EB48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Presupuesto_total</vt:lpstr>
      <vt:lpstr>Presupuesto_Regional</vt:lpstr>
      <vt:lpstr>Hoja2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Mauricio Alejandro Rodriguez Tovar</cp:lastModifiedBy>
  <cp:revision/>
  <dcterms:created xsi:type="dcterms:W3CDTF">2024-02-01T16:09:53Z</dcterms:created>
  <dcterms:modified xsi:type="dcterms:W3CDTF">2025-03-06T15:32:19Z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